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USER\Desktop\Звіт про виконання паспорта бюджетної програми місцевого бюджету на 2025 рік\"/>
    </mc:Choice>
  </mc:AlternateContent>
  <xr:revisionPtr revIDLastSave="0" documentId="13_ncr:1_{B8457294-2B7F-4DEA-B234-F49BE0825BE1}" xr6:coauthVersionLast="47" xr6:coauthVersionMax="47" xr10:uidLastSave="{00000000-0000-0000-0000-000000000000}"/>
  <bookViews>
    <workbookView xWindow="-120" yWindow="-120" windowWidth="29040" windowHeight="15720" xr2:uid="{00000000-000D-0000-FFFF-FFFF00000000}"/>
  </bookViews>
  <sheets>
    <sheet name="Аркуш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09" i="1" l="1"/>
  <c r="H205" i="1"/>
  <c r="H190" i="1"/>
  <c r="H188" i="1"/>
  <c r="P159" i="1"/>
  <c r="N159" i="1"/>
  <c r="P157" i="1"/>
  <c r="P155" i="1"/>
  <c r="N155" i="1"/>
  <c r="M155" i="1"/>
  <c r="J155" i="1"/>
  <c r="N149" i="1"/>
  <c r="P149" i="1" s="1"/>
  <c r="M149" i="1"/>
  <c r="J149" i="1"/>
  <c r="P148" i="1"/>
  <c r="N148" i="1"/>
  <c r="M148" i="1"/>
  <c r="J148" i="1"/>
  <c r="N147" i="1"/>
  <c r="P147" i="1" s="1"/>
  <c r="N145" i="1"/>
  <c r="P145" i="1" s="1"/>
  <c r="M145" i="1"/>
  <c r="J145" i="1"/>
  <c r="K143" i="1"/>
  <c r="N143" i="1" s="1"/>
  <c r="P143" i="1" s="1"/>
  <c r="J143" i="1"/>
  <c r="P142" i="1"/>
  <c r="N142" i="1"/>
  <c r="M142" i="1"/>
  <c r="J142" i="1"/>
  <c r="K141" i="1"/>
  <c r="N141" i="1" s="1"/>
  <c r="P141" i="1" s="1"/>
  <c r="J141" i="1"/>
  <c r="P139" i="1"/>
  <c r="N139" i="1"/>
  <c r="M139" i="1"/>
  <c r="J139" i="1"/>
  <c r="N138" i="1"/>
  <c r="P138" i="1" s="1"/>
  <c r="M138" i="1"/>
  <c r="J138" i="1"/>
  <c r="P137" i="1"/>
  <c r="N137" i="1"/>
  <c r="M137" i="1"/>
  <c r="J137" i="1"/>
  <c r="N135" i="1"/>
  <c r="P135" i="1" s="1"/>
  <c r="M135" i="1"/>
  <c r="J135" i="1"/>
  <c r="P134" i="1"/>
  <c r="N134" i="1"/>
  <c r="M134" i="1"/>
  <c r="J134" i="1"/>
  <c r="N133" i="1"/>
  <c r="P133" i="1" s="1"/>
  <c r="M133" i="1"/>
  <c r="J133" i="1"/>
  <c r="P132" i="1"/>
  <c r="N132" i="1"/>
  <c r="M132" i="1"/>
  <c r="J132" i="1"/>
  <c r="J131" i="1"/>
  <c r="N128" i="1"/>
  <c r="P128" i="1" s="1"/>
  <c r="M128" i="1"/>
  <c r="K126" i="1"/>
  <c r="M126" i="1" s="1"/>
  <c r="J126" i="1"/>
  <c r="N125" i="1"/>
  <c r="P125" i="1" s="1"/>
  <c r="M125" i="1"/>
  <c r="K125" i="1"/>
  <c r="J125" i="1"/>
  <c r="K124" i="1"/>
  <c r="N124" i="1" s="1"/>
  <c r="J124" i="1"/>
  <c r="N122" i="1"/>
  <c r="P122" i="1" s="1"/>
  <c r="M122" i="1"/>
  <c r="J122" i="1"/>
  <c r="N121" i="1"/>
  <c r="P121" i="1" s="1"/>
  <c r="M121" i="1"/>
  <c r="J121" i="1"/>
  <c r="N120" i="1"/>
  <c r="H208" i="1" s="1"/>
  <c r="M120" i="1"/>
  <c r="J120" i="1"/>
  <c r="N117" i="1"/>
  <c r="P117" i="1" s="1"/>
  <c r="M117" i="1"/>
  <c r="J117" i="1"/>
  <c r="N116" i="1"/>
  <c r="H204" i="1" s="1"/>
  <c r="M116" i="1"/>
  <c r="J116" i="1"/>
  <c r="N115" i="1"/>
  <c r="H203" i="1" s="1"/>
  <c r="M115" i="1"/>
  <c r="J115" i="1"/>
  <c r="N114" i="1"/>
  <c r="P114" i="1" s="1"/>
  <c r="J114" i="1"/>
  <c r="P111" i="1"/>
  <c r="M111" i="1"/>
  <c r="N109" i="1"/>
  <c r="P109" i="1" s="1"/>
  <c r="M109" i="1"/>
  <c r="J109" i="1"/>
  <c r="P107" i="1"/>
  <c r="N107" i="1"/>
  <c r="M107" i="1"/>
  <c r="J107" i="1"/>
  <c r="N106" i="1"/>
  <c r="P106" i="1" s="1"/>
  <c r="M106" i="1"/>
  <c r="J106" i="1"/>
  <c r="P105" i="1"/>
  <c r="N105" i="1"/>
  <c r="M105" i="1"/>
  <c r="J105" i="1"/>
  <c r="N103" i="1"/>
  <c r="P103" i="1" s="1"/>
  <c r="M103" i="1"/>
  <c r="J103" i="1"/>
  <c r="P101" i="1"/>
  <c r="N101" i="1"/>
  <c r="M101" i="1"/>
  <c r="J101" i="1"/>
  <c r="N100" i="1"/>
  <c r="H189" i="1" s="1"/>
  <c r="M100" i="1"/>
  <c r="J100" i="1"/>
  <c r="P99" i="1"/>
  <c r="N99" i="1"/>
  <c r="M99" i="1"/>
  <c r="J99" i="1"/>
  <c r="N96" i="1"/>
  <c r="P96" i="1" s="1"/>
  <c r="M96" i="1"/>
  <c r="J96" i="1"/>
  <c r="P95" i="1"/>
  <c r="N95" i="1"/>
  <c r="M95" i="1"/>
  <c r="J95" i="1"/>
  <c r="K89" i="1"/>
  <c r="M89" i="1" s="1"/>
  <c r="J89" i="1"/>
  <c r="N86" i="1"/>
  <c r="M86" i="1"/>
  <c r="P86" i="1" s="1"/>
  <c r="J86" i="1"/>
  <c r="N82" i="1"/>
  <c r="P82" i="1" s="1"/>
  <c r="M82" i="1"/>
  <c r="J82" i="1"/>
  <c r="N79" i="1"/>
  <c r="P79" i="1" s="1"/>
  <c r="M79" i="1"/>
  <c r="J79" i="1"/>
  <c r="O68" i="1"/>
  <c r="N68" i="1"/>
  <c r="P68" i="1" s="1"/>
  <c r="M68" i="1"/>
  <c r="J68" i="1"/>
  <c r="L49" i="1"/>
  <c r="K49" i="1"/>
  <c r="I49" i="1"/>
  <c r="H49" i="1"/>
  <c r="O48" i="1"/>
  <c r="N48" i="1"/>
  <c r="P48" i="1" s="1"/>
  <c r="M48" i="1"/>
  <c r="J48" i="1"/>
  <c r="P47" i="1"/>
  <c r="O47" i="1"/>
  <c r="N47" i="1"/>
  <c r="M47" i="1"/>
  <c r="J47" i="1"/>
  <c r="O46" i="1"/>
  <c r="N46" i="1"/>
  <c r="P46" i="1" s="1"/>
  <c r="M46" i="1"/>
  <c r="J46" i="1"/>
  <c r="O45" i="1"/>
  <c r="N45" i="1"/>
  <c r="P45" i="1" s="1"/>
  <c r="M45" i="1"/>
  <c r="J45" i="1"/>
  <c r="O44" i="1"/>
  <c r="P44" i="1" s="1"/>
  <c r="N44" i="1"/>
  <c r="M44" i="1"/>
  <c r="J44" i="1"/>
  <c r="O43" i="1"/>
  <c r="N43" i="1"/>
  <c r="P43" i="1" s="1"/>
  <c r="M43" i="1"/>
  <c r="M49" i="1" s="1"/>
  <c r="J43" i="1"/>
  <c r="J49" i="1" s="1"/>
  <c r="O42" i="1"/>
  <c r="N42" i="1"/>
  <c r="P42" i="1" s="1"/>
  <c r="M42" i="1"/>
  <c r="J42" i="1"/>
  <c r="O41" i="1"/>
  <c r="O49" i="1" s="1"/>
  <c r="N41" i="1"/>
  <c r="N49" i="1" s="1"/>
  <c r="P49" i="1" s="1"/>
  <c r="M41" i="1"/>
  <c r="J41" i="1"/>
  <c r="P124" i="1" l="1"/>
  <c r="H212" i="1"/>
  <c r="P116" i="1"/>
  <c r="P41" i="1"/>
  <c r="N89" i="1"/>
  <c r="P89" i="1" s="1"/>
  <c r="M143" i="1"/>
  <c r="H210" i="1"/>
  <c r="P120" i="1"/>
  <c r="M141" i="1"/>
  <c r="P100" i="1"/>
  <c r="P115" i="1"/>
  <c r="N126" i="1"/>
  <c r="H191" i="1"/>
  <c r="H213" i="1"/>
  <c r="H214" i="1" l="1"/>
  <c r="P126" i="1"/>
</calcChain>
</file>

<file path=xl/sharedStrings.xml><?xml version="1.0" encoding="utf-8"?>
<sst xmlns="http://schemas.openxmlformats.org/spreadsheetml/2006/main" count="468" uniqueCount="204">
  <si>
    <t>ЗАТВЕРДЖЕНО</t>
  </si>
  <si>
    <t>Наказ Міністерства фінансів України</t>
  </si>
  <si>
    <t>26 серпня 2014 року N 836</t>
  </si>
  <si>
    <t>(у редакції наказу Міністерства фінансів України</t>
  </si>
  <si>
    <t>від 01 листопада 2022 року N 359)</t>
  </si>
  <si>
    <t>Звіт</t>
  </si>
  <si>
    <t>про виконання паспорта бюджетної програми місцевого бюджету на 2025 рік</t>
  </si>
  <si>
    <t>1.</t>
  </si>
  <si>
    <t>0700000</t>
  </si>
  <si>
    <t>Департамент охорони здоров’я та реабілітації ОДА</t>
  </si>
  <si>
    <t>(код Програмної класифікації видатків та кредитування місцевого бюджету)</t>
  </si>
  <si>
    <t>(найменування головного розпорядника коштів місцевого бюджету)</t>
  </si>
  <si>
    <t>(код за ЄДРПОУ)</t>
  </si>
  <si>
    <t xml:space="preserve">2. </t>
  </si>
  <si>
    <t>0710000</t>
  </si>
  <si>
    <t>КНП «Вінницька обласна клінічна психоневрологічна лікарня ім. акад. О.І. Ющенка ВОР»</t>
  </si>
  <si>
    <t>01982264</t>
  </si>
  <si>
    <t>(найменування відповідального виконавця)</t>
  </si>
  <si>
    <t>3.</t>
  </si>
  <si>
    <t>0712020</t>
  </si>
  <si>
    <t>2020</t>
  </si>
  <si>
    <t>0732</t>
  </si>
  <si>
    <t>«Спеціалізована стаціонарна медична допомога населенню»</t>
  </si>
  <si>
    <t>0210000000</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</si>
  <si>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</si>
  <si>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</si>
  <si>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 (найменування бюджетної програми згідно з Типовою програмною класифікацією видатків та кредитування місцевого бюджету)</t>
  </si>
  <si>
    <t>(код бюджету)</t>
  </si>
  <si>
    <t xml:space="preserve"> </t>
  </si>
  <si>
    <t>4.</t>
  </si>
  <si>
    <t xml:space="preserve">Цілі державної політики, на досягнення яких спрямована реалізація бюджетної програми:  </t>
  </si>
  <si>
    <t>N з/п</t>
  </si>
  <si>
    <t>Ціль державної політики</t>
  </si>
  <si>
    <t>Зростання показників здоров’я населення (тривалості життя, зниження захворюваності, смертності);</t>
  </si>
  <si>
    <t>Збільшення фінансової захищеності при зверненні за медичною допомогою, щоб захворювання не стало причиною зубожіння або ж відсутність коштів не завадила своєчасно звернутися за допомогою.</t>
  </si>
  <si>
    <t>5.</t>
  </si>
  <si>
    <t xml:space="preserve"> Мета бюджетної програми: Підвищення рівня надання медичної допомоги та збереження здоров’я населення</t>
  </si>
  <si>
    <t xml:space="preserve">6. </t>
  </si>
  <si>
    <t xml:space="preserve">Завдання бюджетної програми: </t>
  </si>
  <si>
    <t>№ з/п</t>
  </si>
  <si>
    <t>Завдання</t>
  </si>
  <si>
    <t>Спеціалізована стаціонарна медична допомога населенню</t>
  </si>
  <si>
    <t xml:space="preserve">Забезпечення надання населенню спеціалізованої амбулаторно-поліклінічної допомоги                                                  </t>
  </si>
  <si>
    <t>Забезпечення надання населенню спеціалізованої стаціонарної медичної допомоги</t>
  </si>
  <si>
    <t>7.</t>
  </si>
  <si>
    <t>Видатки (надання кредитів з бюджету) та напрями використання бюджетних коштів за бюджетною програмою</t>
  </si>
  <si>
    <t>1. Аналіз розділу "Видатки (надані кредити з бюджету) та напрями використання бюджетних коштів за бюджетною програмою"</t>
  </si>
  <si>
    <t>гривень</t>
  </si>
  <si>
    <t>Напрями використання бюджетних коштів</t>
  </si>
  <si>
    <t>Затверджено у паспорті бюджетної програми</t>
  </si>
  <si>
    <t>Касові видатки (надані кредити з бюджету)</t>
  </si>
  <si>
    <t>Відхилення</t>
  </si>
  <si>
    <t>загальний фонд</t>
  </si>
  <si>
    <t>спеціальний фонд</t>
  </si>
  <si>
    <t>усього</t>
  </si>
  <si>
    <t>Здійснення підтримки окремих закладів та заходів у системі охорони здоров'я за рахунок коштів субвенції з державного бюджету місцевим бюджетам, обласного бюджету, інші субвенції та витрати.</t>
  </si>
  <si>
    <t>в тому числі "Інша субвенція з місцевих бюджетів"</t>
  </si>
  <si>
    <t>Забезпечення оплати теплопостачання</t>
  </si>
  <si>
    <t>Забезпечення оплати водопостачання та водовідведення</t>
  </si>
  <si>
    <t>Забезпечення оплати електроенергії</t>
  </si>
  <si>
    <t>Забезпечення оплати природного газу</t>
  </si>
  <si>
    <t>Забезпечення оплати інших енергоносіїв та інших комунальних послуг</t>
  </si>
  <si>
    <t>Забезпечення оплати енергосервісу</t>
  </si>
  <si>
    <t>Усього</t>
  </si>
  <si>
    <r>
      <t>2.</t>
    </r>
    <r>
      <rPr>
        <sz val="11"/>
        <color indexed="8"/>
        <rFont val="Times New Roman"/>
        <family val="1"/>
        <charset val="204"/>
      </rPr>
      <t xml:space="preserve"> Пояснення щодо причин відхилення обсягів касових видатків (наданих кредитів з бюджету) за напрямком використання бюджетних коштів від обсягів, затверджених у паспорті бюджетної програми:</t>
    </r>
  </si>
  <si>
    <t>Пояснення</t>
  </si>
  <si>
    <t>Виникнення економії (-1124,85 грн) за рахунок того, що в штаті є працівник з інвалідністю. Спеціальний фонд виникла економія (-140,00 грн) за рахунок того, що при проведенні торгів на майданчику прозоро пропозиція переможця була нижча від затрат планового використання.</t>
  </si>
  <si>
    <t>Розбіжностей немає.</t>
  </si>
  <si>
    <t>Оплата теплопостачання(-0,07 грн)-залишок асигнувань.</t>
  </si>
  <si>
    <t>8.</t>
  </si>
  <si>
    <t>Видатки (надані кредити з бюджету) на реалізацію місцевих/регіональних програм, які виконуються в межах бюджетної програми</t>
  </si>
  <si>
    <t xml:space="preserve">Найменування місцевої / регіональної програми </t>
  </si>
  <si>
    <t>Обласна програма "Підтримка та розвиток галузі охорони здоров'я Вінниччини на 2021-2025 роки"</t>
  </si>
  <si>
    <t xml:space="preserve">9. </t>
  </si>
  <si>
    <t xml:space="preserve">Результативні показники бюджетної програми: </t>
  </si>
  <si>
    <r>
      <t>9.1</t>
    </r>
    <r>
      <rPr>
        <sz val="11"/>
        <color indexed="8"/>
        <rFont val="Times New Roman"/>
        <family val="1"/>
        <charset val="204"/>
      </rPr>
      <t>Аналіз показників бюджетної програми</t>
    </r>
  </si>
  <si>
    <t>№</t>
  </si>
  <si>
    <t>Показник</t>
  </si>
  <si>
    <t>Одиниця виміру</t>
  </si>
  <si>
    <t>Фактичні результативні показники, досягнуті за рахунок касових видатків (наданих кредитів бюджету)</t>
  </si>
  <si>
    <t>з/п</t>
  </si>
  <si>
    <t xml:space="preserve">Забезпечення надання населенню спеціалізованої амбулаторно-поліклінічної допомоги    </t>
  </si>
  <si>
    <t>Показники затрат</t>
  </si>
  <si>
    <t>кількість установ</t>
  </si>
  <si>
    <t>од.</t>
  </si>
  <si>
    <t>кількість закладів, що отримують кошти в межах обласної програми "Підтримка та розвиток галузі охорони здоров`я Вінниччини на 2021-2025 роки"</t>
  </si>
  <si>
    <t>Кількість штатних одиниць, оплата праці яких забезпечується за рахунок субвенції</t>
  </si>
  <si>
    <t>Обсяг коштів передбачений на забезпечення безкоштовними медикаментами жителів Вінницької міської територіальної громади, хворих з психічними розладами.</t>
  </si>
  <si>
    <t>грн.</t>
  </si>
  <si>
    <t>Обсяг коштів передбачений на забезпечення дороговартісного обладнання нейрохірургічного відділення</t>
  </si>
  <si>
    <t>Показники продукту</t>
  </si>
  <si>
    <t>Кількість оглядів водіїв з метою виявлення стану алкогольного, наркотичного чи іншого сп'яніння або перебування під впливом лікарських препаратів, що знижують увагу та швидкість реакції</t>
  </si>
  <si>
    <t>осіб.</t>
  </si>
  <si>
    <t>Кількість жителів Вінницької міської територіальної громади, хворих з психічними розладами що будуть забезпечені безкоштовними медикаментами</t>
  </si>
  <si>
    <t>осіб</t>
  </si>
  <si>
    <t>Кількість одиниць обладнання що планується придбати</t>
  </si>
  <si>
    <t>Показники ефективності</t>
  </si>
  <si>
    <t>Середній розмір видатків на одного жителя Вінницької міської територіальної громади, хворих з психічними розладами що будуть забезпечені безкоштовними медикаментами</t>
  </si>
  <si>
    <t>Середні витрати на одиницю обладнання</t>
  </si>
  <si>
    <t>грн</t>
  </si>
  <si>
    <t xml:space="preserve">Показники якості </t>
  </si>
  <si>
    <t xml:space="preserve">покращення стану матеріально-технічної бази </t>
  </si>
  <si>
    <t>%</t>
  </si>
  <si>
    <t>кількість закладів</t>
  </si>
  <si>
    <t>обсяг видатків на оплату теплопостачання</t>
  </si>
  <si>
    <t>обсяг видатків на оплату теплопостачання в орендованих приміщеннях</t>
  </si>
  <si>
    <t>обсяг споживання тепла, натуральні одиниці</t>
  </si>
  <si>
    <t>Гкал</t>
  </si>
  <si>
    <t>обсяг споживання гарячої води, натуральні одиниці</t>
  </si>
  <si>
    <t>обсяг споживання пари, натуральні одиниці</t>
  </si>
  <si>
    <t>м.куб</t>
  </si>
  <si>
    <t>обсяг споживання неповернення конденсату, натуральні одиниці</t>
  </si>
  <si>
    <t>середня вартість тепла (тариф Гкал)</t>
  </si>
  <si>
    <t>середня вартість гарячої води (тариф Гкал)</t>
  </si>
  <si>
    <t>середня вартість пари (тариф Гкал)</t>
  </si>
  <si>
    <t>середня вартість гарячої води (тариф м.куб)</t>
  </si>
  <si>
    <t>середня вартість неповернення конденсату (тариф м.куб)</t>
  </si>
  <si>
    <t>Показники якості</t>
  </si>
  <si>
    <t>річна економія витрачання енергоресурсів в натуральному вигляді</t>
  </si>
  <si>
    <t>обсяг видатків на оплату водопостачання</t>
  </si>
  <si>
    <t>обсяг видатків на оплату водовідведення</t>
  </si>
  <si>
    <t>обсяг видатків на оплату стоків</t>
  </si>
  <si>
    <t>обсяг видатків на оплату водопостачання та водовідведення в орендованих приміщеннях</t>
  </si>
  <si>
    <t>обсяг споживання водопостачання, натуральні одиниці</t>
  </si>
  <si>
    <t>тис.м.куб</t>
  </si>
  <si>
    <t>обсяг споживання  водовідведення, натуральні одиниці</t>
  </si>
  <si>
    <t>обсяг споживання  стоків, натуральні одиниці</t>
  </si>
  <si>
    <t>середня вартість водопостачання (тариф)</t>
  </si>
  <si>
    <t>середня вартість водовідведення (тариф )</t>
  </si>
  <si>
    <t>середня вартість  стоків (тариф )</t>
  </si>
  <si>
    <t>обсяг видатків на оплату активної електроенергії</t>
  </si>
  <si>
    <t>обсяг видатків на оплату розподілу електроенергії</t>
  </si>
  <si>
    <t>обсяг видатків на оплату реактивної електроенергії</t>
  </si>
  <si>
    <t>обсяг видатків на оплату електроенергії в орендованих приміщеннях</t>
  </si>
  <si>
    <t>обсяг споживання активної електроенергії, натуральні одиниці</t>
  </si>
  <si>
    <t>тис. КВ/год</t>
  </si>
  <si>
    <t>обсяг розподілу активної електроенергії, натуральні одиниці</t>
  </si>
  <si>
    <t>обсяг споживання реактивної електроенергії, натуральні одиниці</t>
  </si>
  <si>
    <t>тис. КВар/год</t>
  </si>
  <si>
    <t>середня вартість активної електроенергії, (тариф)</t>
  </si>
  <si>
    <t>середня вартість постачання електроенергії, (тариф)</t>
  </si>
  <si>
    <t>середня вартість реактивної електроенергії, (тариф )</t>
  </si>
  <si>
    <t>Забезпечення оплати інших енергоносіїв</t>
  </si>
  <si>
    <t>обсяг видатків на оплату вивезення побутових відходів</t>
  </si>
  <si>
    <t>од</t>
  </si>
  <si>
    <t>обсяг видатків на оплату енергосервісу</t>
  </si>
  <si>
    <t>обсяг економії електричної енергії в результаті здійснення енергосервісу натуральні одиниці</t>
  </si>
  <si>
    <t>тис.КВ/год</t>
  </si>
  <si>
    <r>
      <rPr>
        <sz val="10"/>
        <rFont val="Times New Roman"/>
        <family val="1"/>
        <charset val="204"/>
      </rPr>
      <t>середня вартість електричної енергії, (тариф)</t>
    </r>
    <r>
      <rPr>
        <b/>
        <sz val="10"/>
        <rFont val="Times New Roman"/>
        <family val="1"/>
        <charset val="204"/>
      </rPr>
      <t xml:space="preserve"> </t>
    </r>
  </si>
  <si>
    <t>річна економія витрачання енергоресурсів в натуральному вигляді в результаті впровадження енергосервісу</t>
  </si>
  <si>
    <r>
      <t xml:space="preserve">9.2 </t>
    </r>
    <r>
      <rPr>
        <sz val="11"/>
        <color indexed="8"/>
        <rFont val="Times New Roman"/>
        <family val="1"/>
        <charset val="204"/>
      </rPr>
      <t>Пояснення щодо причин розбіжностей між фактичними та затвердженими результативними</t>
    </r>
    <r>
      <rPr>
        <b/>
        <sz val="11"/>
        <color indexed="8"/>
        <rFont val="Times New Roman"/>
        <family val="1"/>
        <charset val="204"/>
      </rPr>
      <t xml:space="preserve"> </t>
    </r>
    <r>
      <rPr>
        <sz val="11"/>
        <color rgb="FF000000"/>
        <rFont val="Times New Roman"/>
        <family val="1"/>
        <charset val="204"/>
      </rPr>
      <t>показниками ***</t>
    </r>
  </si>
  <si>
    <t>Пояснення щодо причин розбіжностей між фактичними та затвердженими результативними показниками</t>
  </si>
  <si>
    <t>розбіжностей немає.</t>
  </si>
  <si>
    <t>розбіжностей немає</t>
  </si>
  <si>
    <t>(-140,00) виникла економія за рахунок проведення торгів на майданчику"Prozorro" прозоро пропозиція переможця була нижча від затрат планового використання</t>
  </si>
  <si>
    <t>Кількість оглядів водіїв з метою виявлення стану алкогольного, наркотичного чи іншого сп'яніння або перебування під впливом лікарських препараті, що знижують увагу та швидкість реакції</t>
  </si>
  <si>
    <t>(-213) не доопрацювання плану в зв'язку з зверненням меншої кількості осіб</t>
  </si>
  <si>
    <t>розбіжностей не має.</t>
  </si>
  <si>
    <t>розбіжностей не має</t>
  </si>
  <si>
    <t>середні витрати на одиницю обладнання</t>
  </si>
  <si>
    <t>(-46,66) виникла економія за рахунок проведення торгів на майданчику"Prozorro" прозоро пропозиція переможця була нижча від затрат планового використання</t>
  </si>
  <si>
    <t>покращення стану матеріально-технічної бази</t>
  </si>
  <si>
    <t>(-0,07)-залишок асигнувань</t>
  </si>
  <si>
    <t>економія споживання тепла  у зв'язку із  сприятливими погодними умовами.</t>
  </si>
  <si>
    <t xml:space="preserve">обсяг споживання гарячої води збільшився у зв'яку з тим, що розширилась кількість відділень в закладі, і ліжкового фонду  відповідно збільшилась кількість пацієнтів. </t>
  </si>
  <si>
    <t xml:space="preserve">економія  споживання пари за рахунок того, що зупинили роботу пральні, парове обладнання замінили на пральні електромашини </t>
  </si>
  <si>
    <t>економія споживання неповернення конденсату  за рахунок того, що зупинили роботу пральні подача пари між ТЕЦ і точкою доступу на короткій відстані, тому не має де втрачати конденсат</t>
  </si>
  <si>
    <t>56,95-за рахунок різниці в тарифах планового та фактичного тарифу на тепло.</t>
  </si>
  <si>
    <t>56,95-за рахунок різниці в тарифах планового та фактичного тарифу на гарячу воду.</t>
  </si>
  <si>
    <t>56,95-за рахунок різниці в тарифах планового та фактичного тарифу на пару.</t>
  </si>
  <si>
    <t>7,15 за рахунок меншого споживання тепла натуральні одиниці</t>
  </si>
  <si>
    <t xml:space="preserve">розбіжностей не має </t>
  </si>
  <si>
    <t>за рахунок меншого споживання водопостачання</t>
  </si>
  <si>
    <t>за рахунок меншого споживання водовідведення</t>
  </si>
  <si>
    <t>внаслідок економії споживання</t>
  </si>
  <si>
    <t>за рахунок різниці в тарифах.</t>
  </si>
  <si>
    <t>(21,9) за рахунок меншого  споживання в натуральних одиницях водопостачання</t>
  </si>
  <si>
    <t>розбіжностей не  має</t>
  </si>
  <si>
    <t>14,75-за рахунок більшого споживання активної електроенергії</t>
  </si>
  <si>
    <t>30,71-за рахунок більшого розподілу активної електроенергії</t>
  </si>
  <si>
    <t>(-78,14)-за рахунок економії споживання реактивної електроенергії</t>
  </si>
  <si>
    <t>(0,06)-за рахунок різниці в тарифах</t>
  </si>
  <si>
    <t>(-0,34)-за рахунок економії постачання електроенергії</t>
  </si>
  <si>
    <t>0,020-за рахунок різниці в тарифах</t>
  </si>
  <si>
    <t>(-2,46) за рахунок більшого споживання в натуральних одиницях активної електроенергії.</t>
  </si>
  <si>
    <t>обсяг видатків на оплату дизельного палива</t>
  </si>
  <si>
    <t>Забезпеченняоплати енергосервісу</t>
  </si>
  <si>
    <t>(-10,48) за рахунок економії обсягу видатків на оплату енергосервісу</t>
  </si>
  <si>
    <t>ттс. КВ/год</t>
  </si>
  <si>
    <t>середня вартість електричної енергії, (тариф)</t>
  </si>
  <si>
    <t>річна економія витрачання енергоресурвів в натуральному вигляді в результаті впровадження енергосервісу</t>
  </si>
  <si>
    <r>
      <t xml:space="preserve">9.3 </t>
    </r>
    <r>
      <rPr>
        <sz val="11"/>
        <color indexed="8"/>
        <rFont val="Times New Roman"/>
        <family val="1"/>
        <charset val="204"/>
      </rPr>
      <t>Аналіз стану виконання результативних показників</t>
    </r>
  </si>
  <si>
    <t>Касові видатки склали 31722096 грн 36 коп. від 31723371грн.76 коп , що складає 99.99% від планових асигнувань. Здійснення підтримки за рахунок коштів субвенції з державного бюджету  місцевим  бюджетам, обласного бюджету, інші субвенції та витрати склали 3754324 грн. 78 коп. від 3755589 грн. 63 коп. що складає 99,96 % від запланованих асигнувань.</t>
  </si>
  <si>
    <t>10.</t>
  </si>
  <si>
    <t xml:space="preserve">Узагальнений висновок про виконання бюджетної програми. </t>
  </si>
  <si>
    <t>Для забезпечення  КНП «Вінницька обласна клінічна психоневрологічна лікарня ім. акад. О. І. Ющенка ВОР»  виконання основної мети діяльності та головних завдань, паспортом бюджетної програми на 2025 рік код 0712020 "Спеціалізована стаціонарна медична допомога населенню" затверджений обсяг бюджетних призначень в сумі 37123371 грн. 76 коп., у тому числі із загального фонду - 31519471. 76 коп., із спеціального фонду - 203900 грн.00 коп.  Основною метою даної бюджетної програми є підвищення рівня надання медичної допомоги та збереження здоров’я населення на 2025 рік. Станом на 1 січня 2026 року касові видатки склали 31722096 грн. 36 коп., в тому числі по загальному фонду бюджету склали  31518336,36 грн. 36 коп., спеціальному – 203760 грн. 00 коп. Інша субвенція з місцевих бюджетів 2000000грн.00 коп.Бюджетна програма на 2025 рік профінансована на 99,99%, по загальному фонду бюджету на 99,99%, та спеціальному фонду на 99,9%  Інша субвенція з місцевих бюджетів 100%</t>
  </si>
  <si>
    <t>Директор</t>
  </si>
  <si>
    <t>Софія КУЧЕРУК</t>
  </si>
  <si>
    <t>  </t>
  </si>
  <si>
    <t>Заступник директора</t>
  </si>
  <si>
    <t>з економічних питань</t>
  </si>
  <si>
    <t>Валентин ПОСТОЛОВСЬКИЙ</t>
  </si>
  <si>
    <t>Оплата енергосервісу (-10,48грн)-за рахунок економії.</t>
  </si>
  <si>
    <t>Кількість одиниць обладнання, що планується придбати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</si>
</sst>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26" x14ac:knownFonts="1">
    <font>
      <sz val="11"/>
      <color theme="1"/>
      <name val="Calibri"/>
      <family val="2"/>
      <scheme val="minor"/>
    </font>
    <font>
      <sz val="11"/>
      <color theme="1"/>
      <name val="Calibri"/>
      <family val="2"/>
      <charset val="204"/>
      <scheme val="minor"/>
    </font>
    <font>
      <sz val="11"/>
      <color indexed="8"/>
      <name val="Times New Roman"/>
      <family val="1"/>
      <charset val="204"/>
    </font>
    <font>
      <sz val="8"/>
      <color indexed="8"/>
      <name val="Times New Roman"/>
      <family val="1"/>
      <charset val="204"/>
    </font>
    <font>
      <sz val="9"/>
      <color indexed="8"/>
      <name val="Times New Roman"/>
      <family val="1"/>
      <charset val="204"/>
    </font>
    <font>
      <sz val="10"/>
      <color indexed="8"/>
      <name val="Times New Roman"/>
      <family val="1"/>
      <charset val="204"/>
    </font>
    <font>
      <sz val="12"/>
      <color indexed="8"/>
      <name val="Times New Roman"/>
      <family val="1"/>
      <charset val="204"/>
    </font>
    <font>
      <b/>
      <sz val="12"/>
      <color indexed="8"/>
      <name val="Times New Roman"/>
      <family val="1"/>
      <charset val="204"/>
    </font>
    <font>
      <b/>
      <sz val="11"/>
      <color indexed="8"/>
      <name val="Times New Roman"/>
      <family val="1"/>
      <charset val="204"/>
    </font>
    <font>
      <sz val="6"/>
      <color indexed="8"/>
      <name val="Times New Roman"/>
      <family val="1"/>
      <charset val="204"/>
    </font>
    <font>
      <sz val="7"/>
      <color indexed="8"/>
      <name val="Times New Roman"/>
      <family val="1"/>
      <charset val="204"/>
    </font>
    <font>
      <sz val="4"/>
      <color indexed="8"/>
      <name val="Times New Roman"/>
      <family val="1"/>
      <charset val="204"/>
    </font>
    <font>
      <b/>
      <sz val="10"/>
      <color indexed="8"/>
      <name val="Times New Roman"/>
      <family val="1"/>
      <charset val="204"/>
    </font>
    <font>
      <b/>
      <sz val="8"/>
      <color indexed="8"/>
      <name val="Times New Roman"/>
      <family val="1"/>
      <charset val="204"/>
    </font>
    <font>
      <sz val="10"/>
      <color indexed="63"/>
      <name val="Times New Roman"/>
      <family val="1"/>
      <charset val="204"/>
    </font>
    <font>
      <sz val="10"/>
      <name val="Times New Roman"/>
      <family val="1"/>
      <charset val="204"/>
    </font>
    <font>
      <b/>
      <i/>
      <sz val="11"/>
      <color indexed="8"/>
      <name val="Times New Roman"/>
      <family val="1"/>
      <charset val="204"/>
    </font>
    <font>
      <b/>
      <sz val="10"/>
      <name val="Times New Roman"/>
      <family val="1"/>
      <charset val="204"/>
    </font>
    <font>
      <b/>
      <sz val="11"/>
      <name val="Times New Roman"/>
      <family val="1"/>
      <charset val="204"/>
    </font>
    <font>
      <b/>
      <i/>
      <sz val="11"/>
      <name val="Times New Roman"/>
      <family val="1"/>
      <charset val="204"/>
    </font>
    <font>
      <b/>
      <i/>
      <sz val="10"/>
      <name val="Times New Roman"/>
      <family val="1"/>
      <charset val="204"/>
    </font>
    <font>
      <sz val="11"/>
      <color rgb="FF000000"/>
      <name val="Times New Roman"/>
      <family val="1"/>
      <charset val="204"/>
    </font>
    <font>
      <sz val="12"/>
      <color rgb="FF000000"/>
      <name val="Times New Roman"/>
      <family val="1"/>
      <charset val="204"/>
    </font>
    <font>
      <sz val="10"/>
      <color rgb="FFFF0000"/>
      <name val="Times New Roman"/>
      <family val="1"/>
      <charset val="204"/>
    </font>
    <font>
      <sz val="10"/>
      <color theme="1"/>
      <name val="Times New Roman"/>
      <family val="1"/>
      <charset val="204"/>
    </font>
    <font>
      <sz val="1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13"/>
        <bgColor indexed="64"/>
      </patternFill>
    </fill>
    <fill>
      <patternFill patternType="solid">
        <fgColor rgb="FFFFFF00"/>
        <bgColor indexed="64"/>
      </patternFill>
    </fill>
  </fills>
  <borders count="3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style="thin">
        <color indexed="64"/>
      </right>
      <top style="thin">
        <color indexed="8"/>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bottom style="thin">
        <color indexed="8"/>
      </bottom>
      <diagonal/>
    </border>
    <border>
      <left style="thin">
        <color indexed="64"/>
      </left>
      <right/>
      <top/>
      <bottom/>
      <diagonal/>
    </border>
    <border>
      <left style="thin">
        <color indexed="64"/>
      </left>
      <right style="thin">
        <color indexed="64"/>
      </right>
      <top style="thin">
        <color indexed="8"/>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440">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xf>
    <xf numFmtId="0" fontId="5" fillId="0" borderId="0" xfId="0" applyFont="1" applyAlignment="1">
      <alignment vertical="top" wrapText="1"/>
    </xf>
    <xf numFmtId="0" fontId="6" fillId="0" borderId="0" xfId="0" applyFont="1" applyAlignment="1">
      <alignment horizontal="center"/>
    </xf>
    <xf numFmtId="0" fontId="5" fillId="0" borderId="0" xfId="0" applyFont="1"/>
    <xf numFmtId="0" fontId="6" fillId="0" borderId="0" xfId="0" applyFont="1" applyAlignment="1">
      <alignment vertical="top" wrapText="1"/>
    </xf>
    <xf numFmtId="0" fontId="2" fillId="0" borderId="0" xfId="0" applyFont="1" applyAlignment="1">
      <alignment vertical="top"/>
    </xf>
    <xf numFmtId="0" fontId="5" fillId="0" borderId="0" xfId="0" applyFont="1" applyAlignment="1">
      <alignment vertical="top"/>
    </xf>
    <xf numFmtId="0" fontId="2" fillId="0" borderId="0" xfId="0" applyFont="1" applyAlignment="1">
      <alignment horizontal="center"/>
    </xf>
    <xf numFmtId="0" fontId="7" fillId="0" borderId="0" xfId="0" applyFont="1" applyAlignment="1">
      <alignment vertical="top"/>
    </xf>
    <xf numFmtId="49" fontId="7" fillId="0" borderId="1" xfId="0" applyNumberFormat="1" applyFont="1" applyBorder="1" applyAlignment="1">
      <alignment vertical="top" wrapText="1"/>
    </xf>
    <xf numFmtId="49" fontId="7" fillId="0" borderId="0" xfId="0" applyNumberFormat="1" applyFont="1" applyAlignment="1">
      <alignment vertical="top" wrapText="1"/>
    </xf>
    <xf numFmtId="0" fontId="7" fillId="0" borderId="0" xfId="0" applyFont="1"/>
    <xf numFmtId="0" fontId="9" fillId="0" borderId="0" xfId="0" applyFont="1" applyAlignment="1">
      <alignment horizontal="center" vertical="top" wrapText="1"/>
    </xf>
    <xf numFmtId="0" fontId="3" fillId="0" borderId="0" xfId="0" applyFont="1" applyAlignment="1">
      <alignment horizontal="center" vertical="top" wrapText="1"/>
    </xf>
    <xf numFmtId="0" fontId="3" fillId="0" borderId="0" xfId="0" applyFont="1" applyAlignment="1">
      <alignment vertical="top"/>
    </xf>
    <xf numFmtId="0" fontId="6" fillId="0" borderId="0" xfId="0" applyFont="1"/>
    <xf numFmtId="49" fontId="7" fillId="0" borderId="1" xfId="0" applyNumberFormat="1" applyFont="1" applyBorder="1" applyAlignment="1">
      <alignment horizontal="center"/>
    </xf>
    <xf numFmtId="0" fontId="7" fillId="0" borderId="0" xfId="0" applyFont="1" applyAlignment="1">
      <alignment vertical="top" wrapText="1"/>
    </xf>
    <xf numFmtId="0" fontId="10" fillId="0" borderId="0" xfId="0" applyFont="1" applyAlignment="1">
      <alignment horizontal="center" vertical="top" wrapText="1"/>
    </xf>
    <xf numFmtId="0" fontId="3" fillId="0" borderId="0" xfId="0" applyFont="1" applyAlignment="1">
      <alignment horizontal="left"/>
    </xf>
    <xf numFmtId="0" fontId="3" fillId="0" borderId="0" xfId="0" applyFont="1"/>
    <xf numFmtId="0" fontId="8" fillId="0" borderId="0" xfId="0" applyFont="1" applyAlignment="1">
      <alignment vertical="top"/>
    </xf>
    <xf numFmtId="0" fontId="6" fillId="0" borderId="0" xfId="0" applyFont="1" applyAlignment="1">
      <alignment horizontal="left"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8" fillId="0" borderId="0" xfId="0" applyFont="1"/>
    <xf numFmtId="0" fontId="11" fillId="0" borderId="0" xfId="0" applyFont="1"/>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6" fillId="0" borderId="0" xfId="0" applyFont="1" applyAlignment="1">
      <alignment horizontal="center" vertical="center" wrapText="1"/>
    </xf>
    <xf numFmtId="16" fontId="7" fillId="0" borderId="0" xfId="0" applyNumberFormat="1" applyFont="1" applyAlignment="1">
      <alignment vertical="top"/>
    </xf>
    <xf numFmtId="0" fontId="5" fillId="0" borderId="0" xfId="0" applyFont="1" applyAlignment="1">
      <alignment horizontal="right" vertical="top" wrapText="1"/>
    </xf>
    <xf numFmtId="0" fontId="5" fillId="0" borderId="10"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14" xfId="0" applyFont="1" applyBorder="1" applyAlignment="1">
      <alignment horizontal="center" vertical="top" wrapText="1"/>
    </xf>
    <xf numFmtId="0" fontId="5" fillId="0" borderId="6" xfId="0" applyFont="1" applyBorder="1" applyAlignment="1">
      <alignment horizontal="center" vertical="top"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 xfId="0" applyFont="1" applyBorder="1" applyAlignment="1">
      <alignment horizontal="center" vertical="center" wrapText="1"/>
    </xf>
    <xf numFmtId="2" fontId="5" fillId="2" borderId="4" xfId="0" applyNumberFormat="1" applyFont="1" applyFill="1" applyBorder="1" applyAlignment="1">
      <alignment vertical="top" wrapText="1"/>
    </xf>
    <xf numFmtId="2" fontId="5" fillId="2" borderId="12" xfId="0" applyNumberFormat="1" applyFont="1" applyFill="1" applyBorder="1" applyAlignment="1">
      <alignment vertical="top" wrapText="1"/>
    </xf>
    <xf numFmtId="2" fontId="5" fillId="2" borderId="4" xfId="0" applyNumberFormat="1" applyFont="1" applyFill="1" applyBorder="1" applyAlignment="1">
      <alignment vertical="top"/>
    </xf>
    <xf numFmtId="2" fontId="5" fillId="2" borderId="3" xfId="0" applyNumberFormat="1" applyFont="1" applyFill="1" applyBorder="1" applyAlignment="1">
      <alignment vertical="top" wrapText="1"/>
    </xf>
    <xf numFmtId="0" fontId="5" fillId="2" borderId="0" xfId="0" applyFont="1" applyFill="1"/>
    <xf numFmtId="0" fontId="5" fillId="0" borderId="15" xfId="0" applyFont="1" applyBorder="1" applyAlignment="1">
      <alignment horizontal="center" vertical="top" wrapText="1"/>
    </xf>
    <xf numFmtId="0" fontId="5" fillId="0" borderId="4" xfId="0" applyFont="1" applyBorder="1"/>
    <xf numFmtId="2" fontId="12" fillId="2" borderId="4" xfId="0" applyNumberFormat="1" applyFont="1" applyFill="1" applyBorder="1" applyAlignment="1">
      <alignment vertical="top" wrapText="1"/>
    </xf>
    <xf numFmtId="0" fontId="6" fillId="0" borderId="0" xfId="0" applyFont="1" applyAlignment="1">
      <alignment horizontal="center" vertical="top" wrapText="1"/>
    </xf>
    <xf numFmtId="2" fontId="13" fillId="0" borderId="0" xfId="0" applyNumberFormat="1" applyFont="1" applyAlignment="1">
      <alignment vertical="top" wrapText="1"/>
    </xf>
    <xf numFmtId="0" fontId="12" fillId="0" borderId="0" xfId="0" applyFont="1" applyAlignment="1">
      <alignment horizontal="left"/>
    </xf>
    <xf numFmtId="0" fontId="5" fillId="0" borderId="0" xfId="0" applyFont="1" applyAlignment="1">
      <alignment horizontal="left"/>
    </xf>
    <xf numFmtId="0" fontId="6" fillId="0" borderId="4" xfId="0" applyFont="1" applyBorder="1" applyAlignment="1">
      <alignment horizontal="center" vertical="center" wrapText="1"/>
    </xf>
    <xf numFmtId="0" fontId="5" fillId="0" borderId="4" xfId="0" applyFont="1" applyBorder="1" applyAlignment="1">
      <alignment horizontal="left" vertical="top" wrapText="1"/>
    </xf>
    <xf numFmtId="0" fontId="2" fillId="0" borderId="5" xfId="0" applyFont="1" applyBorder="1" applyAlignment="1">
      <alignment horizontal="center" vertical="top"/>
    </xf>
    <xf numFmtId="0" fontId="6" fillId="0" borderId="3" xfId="0" applyFont="1" applyBorder="1" applyAlignment="1">
      <alignment vertical="top" wrapText="1"/>
    </xf>
    <xf numFmtId="0" fontId="5" fillId="2" borderId="4" xfId="0" applyFont="1" applyFill="1" applyBorder="1" applyAlignment="1">
      <alignment vertical="top" wrapText="1"/>
    </xf>
    <xf numFmtId="0" fontId="8" fillId="0" borderId="0" xfId="0" applyFont="1" applyAlignment="1">
      <alignment horizontal="left"/>
    </xf>
    <xf numFmtId="0" fontId="6" fillId="0" borderId="10" xfId="0" applyFont="1" applyBorder="1" applyAlignment="1">
      <alignment horizontal="center" vertical="top" wrapText="1"/>
    </xf>
    <xf numFmtId="0" fontId="6" fillId="0" borderId="8" xfId="0" applyFont="1" applyBorder="1" applyAlignment="1">
      <alignment horizontal="center" vertical="top" wrapText="1"/>
    </xf>
    <xf numFmtId="0" fontId="6" fillId="0" borderId="4" xfId="0" applyFont="1" applyBorder="1" applyAlignment="1">
      <alignment horizontal="center" wrapText="1"/>
    </xf>
    <xf numFmtId="0" fontId="6" fillId="0" borderId="4" xfId="0" applyFont="1" applyBorder="1" applyAlignment="1">
      <alignment wrapText="1"/>
    </xf>
    <xf numFmtId="0" fontId="2" fillId="0" borderId="4" xfId="0" applyFont="1" applyBorder="1"/>
    <xf numFmtId="0" fontId="6" fillId="0" borderId="18" xfId="0" applyFont="1" applyBorder="1" applyAlignment="1">
      <alignment horizontal="center" vertical="top" wrapText="1"/>
    </xf>
    <xf numFmtId="0" fontId="7" fillId="0" borderId="11" xfId="0" applyFont="1" applyBorder="1" applyAlignment="1">
      <alignment vertical="top" wrapText="1"/>
    </xf>
    <xf numFmtId="0" fontId="7" fillId="0" borderId="3" xfId="0" applyFont="1" applyBorder="1" applyAlignment="1">
      <alignment vertical="top" wrapText="1"/>
    </xf>
    <xf numFmtId="0" fontId="6" fillId="0" borderId="4" xfId="0" applyFont="1" applyBorder="1" applyAlignment="1">
      <alignment vertical="top" wrapText="1"/>
    </xf>
    <xf numFmtId="0" fontId="6" fillId="0" borderId="11" xfId="0" applyFont="1" applyBorder="1" applyAlignment="1">
      <alignment vertical="top" wrapText="1"/>
    </xf>
    <xf numFmtId="0" fontId="6" fillId="0" borderId="3" xfId="0" applyFont="1" applyBorder="1" applyAlignment="1">
      <alignment wrapText="1"/>
    </xf>
    <xf numFmtId="0" fontId="5" fillId="0" borderId="5" xfId="0" applyFont="1" applyBorder="1" applyAlignment="1">
      <alignment horizontal="center" vertical="center" wrapText="1"/>
    </xf>
    <xf numFmtId="0" fontId="5" fillId="2" borderId="20" xfId="0" applyFont="1" applyFill="1" applyBorder="1" applyAlignment="1">
      <alignment horizontal="right" vertical="top" wrapText="1"/>
    </xf>
    <xf numFmtId="0" fontId="5" fillId="2" borderId="20" xfId="0" applyFont="1" applyFill="1" applyBorder="1" applyAlignment="1">
      <alignment vertical="top" wrapText="1"/>
    </xf>
    <xf numFmtId="0" fontId="5" fillId="2" borderId="17" xfId="0" applyFont="1" applyFill="1" applyBorder="1" applyAlignment="1">
      <alignment vertical="top" wrapText="1"/>
    </xf>
    <xf numFmtId="0" fontId="5" fillId="2" borderId="20" xfId="0" applyFont="1" applyFill="1" applyBorder="1" applyAlignment="1">
      <alignment vertical="top"/>
    </xf>
    <xf numFmtId="0" fontId="5" fillId="2" borderId="4" xfId="0" applyFont="1" applyFill="1" applyBorder="1" applyAlignment="1">
      <alignment horizontal="right" vertical="top" wrapText="1"/>
    </xf>
    <xf numFmtId="0" fontId="5" fillId="2" borderId="4" xfId="0" applyFont="1" applyFill="1" applyBorder="1" applyAlignment="1">
      <alignment vertical="top"/>
    </xf>
    <xf numFmtId="0" fontId="6" fillId="0" borderId="15" xfId="0" applyFont="1" applyBorder="1" applyAlignment="1">
      <alignment horizontal="center" vertical="top" wrapText="1"/>
    </xf>
    <xf numFmtId="0" fontId="5" fillId="0" borderId="10" xfId="0" applyFont="1" applyBorder="1" applyAlignment="1">
      <alignment horizontal="center" vertical="center" wrapText="1"/>
    </xf>
    <xf numFmtId="0" fontId="5" fillId="2" borderId="21" xfId="0" applyFont="1" applyFill="1" applyBorder="1" applyAlignment="1">
      <alignment horizontal="right" vertical="top" wrapText="1"/>
    </xf>
    <xf numFmtId="0" fontId="5" fillId="2" borderId="19" xfId="0" applyFont="1" applyFill="1" applyBorder="1" applyAlignment="1">
      <alignment vertical="top" wrapText="1"/>
    </xf>
    <xf numFmtId="0" fontId="5" fillId="2" borderId="16" xfId="0" applyFont="1" applyFill="1" applyBorder="1" applyAlignment="1">
      <alignment vertical="top"/>
    </xf>
    <xf numFmtId="0" fontId="5" fillId="2" borderId="10" xfId="0" applyFont="1" applyFill="1" applyBorder="1" applyAlignment="1">
      <alignment vertical="top"/>
    </xf>
    <xf numFmtId="0" fontId="5" fillId="2" borderId="2" xfId="0" applyFont="1" applyFill="1" applyBorder="1" applyAlignment="1">
      <alignment vertical="top" wrapText="1"/>
    </xf>
    <xf numFmtId="2" fontId="5" fillId="2" borderId="21" xfId="0" applyNumberFormat="1" applyFont="1" applyFill="1" applyBorder="1" applyAlignment="1">
      <alignment horizontal="right" vertical="top" wrapText="1"/>
    </xf>
    <xf numFmtId="0" fontId="5" fillId="2" borderId="10" xfId="0" applyFont="1" applyFill="1" applyBorder="1" applyAlignment="1">
      <alignment vertical="top" wrapText="1"/>
    </xf>
    <xf numFmtId="2" fontId="5" fillId="2" borderId="21" xfId="0" applyNumberFormat="1" applyFont="1" applyFill="1" applyBorder="1" applyAlignment="1">
      <alignment vertical="top" wrapText="1"/>
    </xf>
    <xf numFmtId="2" fontId="5" fillId="2" borderId="16" xfId="0" applyNumberFormat="1" applyFont="1" applyFill="1" applyBorder="1" applyAlignment="1">
      <alignment vertical="top"/>
    </xf>
    <xf numFmtId="2" fontId="5" fillId="2" borderId="10" xfId="0" applyNumberFormat="1" applyFont="1" applyFill="1" applyBorder="1" applyAlignment="1">
      <alignment vertical="top"/>
    </xf>
    <xf numFmtId="0" fontId="6" fillId="0" borderId="22" xfId="0" applyFont="1" applyBorder="1" applyAlignment="1">
      <alignment horizontal="center" vertical="top" wrapText="1"/>
    </xf>
    <xf numFmtId="2" fontId="5" fillId="2" borderId="10" xfId="0" applyNumberFormat="1" applyFont="1" applyFill="1" applyBorder="1" applyAlignment="1">
      <alignment vertical="top" wrapText="1"/>
    </xf>
    <xf numFmtId="2" fontId="5" fillId="2" borderId="2" xfId="0" applyNumberFormat="1" applyFont="1" applyFill="1" applyBorder="1" applyAlignment="1">
      <alignment vertical="top" wrapText="1"/>
    </xf>
    <xf numFmtId="0" fontId="3" fillId="0" borderId="4" xfId="0" applyFont="1" applyBorder="1" applyAlignment="1">
      <alignment vertical="top" wrapText="1"/>
    </xf>
    <xf numFmtId="0" fontId="5" fillId="2" borderId="4" xfId="0" applyFont="1" applyFill="1" applyBorder="1"/>
    <xf numFmtId="1" fontId="5" fillId="2" borderId="4" xfId="0" applyNumberFormat="1" applyFont="1" applyFill="1" applyBorder="1" applyAlignment="1">
      <alignment horizontal="right" vertical="top" wrapText="1"/>
    </xf>
    <xf numFmtId="1" fontId="5" fillId="2" borderId="4" xfId="0" applyNumberFormat="1" applyFont="1" applyFill="1" applyBorder="1" applyAlignment="1">
      <alignment vertical="top" wrapText="1"/>
    </xf>
    <xf numFmtId="1" fontId="5" fillId="2" borderId="4" xfId="0" applyNumberFormat="1" applyFont="1" applyFill="1" applyBorder="1" applyAlignment="1">
      <alignment vertical="top"/>
    </xf>
    <xf numFmtId="164" fontId="5" fillId="2" borderId="4" xfId="0" applyNumberFormat="1" applyFont="1" applyFill="1" applyBorder="1" applyAlignment="1">
      <alignment vertical="top"/>
    </xf>
    <xf numFmtId="1" fontId="5" fillId="2" borderId="4" xfId="0" applyNumberFormat="1" applyFont="1" applyFill="1" applyBorder="1" applyAlignment="1">
      <alignment horizontal="right" vertical="top"/>
    </xf>
    <xf numFmtId="164" fontId="5" fillId="2" borderId="4" xfId="0" applyNumberFormat="1" applyFont="1" applyFill="1" applyBorder="1" applyAlignment="1">
      <alignment horizontal="right" vertical="top"/>
    </xf>
    <xf numFmtId="0" fontId="5" fillId="2" borderId="4" xfId="0" applyFont="1" applyFill="1" applyBorder="1" applyAlignment="1">
      <alignment horizontal="right" vertical="top"/>
    </xf>
    <xf numFmtId="0" fontId="5" fillId="2" borderId="4" xfId="0" applyFont="1" applyFill="1" applyBorder="1" applyAlignment="1">
      <alignment wrapText="1"/>
    </xf>
    <xf numFmtId="0" fontId="6" fillId="0" borderId="21" xfId="0" applyFont="1" applyBorder="1" applyAlignment="1">
      <alignment horizontal="center" vertical="top" wrapText="1"/>
    </xf>
    <xf numFmtId="0" fontId="5" fillId="0" borderId="21" xfId="0" applyFont="1" applyBorder="1" applyAlignment="1">
      <alignment horizontal="center" vertical="top" wrapText="1"/>
    </xf>
    <xf numFmtId="1" fontId="5" fillId="2" borderId="21" xfId="0" applyNumberFormat="1" applyFont="1" applyFill="1" applyBorder="1" applyAlignment="1">
      <alignment horizontal="right" vertical="top" wrapText="1"/>
    </xf>
    <xf numFmtId="1" fontId="5" fillId="2" borderId="21" xfId="0" applyNumberFormat="1" applyFont="1" applyFill="1" applyBorder="1" applyAlignment="1">
      <alignment vertical="top"/>
    </xf>
    <xf numFmtId="1" fontId="5" fillId="2" borderId="21" xfId="0" applyNumberFormat="1" applyFont="1" applyFill="1" applyBorder="1" applyAlignment="1">
      <alignment vertical="top" wrapText="1"/>
    </xf>
    <xf numFmtId="1" fontId="5" fillId="2" borderId="21" xfId="0" applyNumberFormat="1" applyFont="1" applyFill="1" applyBorder="1" applyAlignment="1">
      <alignment horizontal="right" vertical="top"/>
    </xf>
    <xf numFmtId="0" fontId="5" fillId="2" borderId="21" xfId="0" applyFont="1" applyFill="1" applyBorder="1" applyAlignment="1">
      <alignment horizontal="right" vertical="top"/>
    </xf>
    <xf numFmtId="0" fontId="3" fillId="0" borderId="21" xfId="0" applyFont="1" applyBorder="1" applyAlignment="1">
      <alignment vertical="top" wrapText="1"/>
    </xf>
    <xf numFmtId="0" fontId="5" fillId="2" borderId="21" xfId="0" applyFont="1" applyFill="1" applyBorder="1" applyAlignment="1">
      <alignment vertical="top" wrapText="1"/>
    </xf>
    <xf numFmtId="0" fontId="5" fillId="2" borderId="21" xfId="0" applyFont="1" applyFill="1" applyBorder="1"/>
    <xf numFmtId="0" fontId="15" fillId="0" borderId="4" xfId="0" applyFont="1" applyBorder="1" applyAlignment="1">
      <alignment horizontal="center" vertical="top"/>
    </xf>
    <xf numFmtId="2" fontId="5" fillId="2" borderId="4" xfId="0" applyNumberFormat="1" applyFont="1" applyFill="1" applyBorder="1" applyAlignment="1">
      <alignment horizontal="right" vertical="top" wrapText="1"/>
    </xf>
    <xf numFmtId="2" fontId="5" fillId="2" borderId="4" xfId="0" applyNumberFormat="1" applyFont="1" applyFill="1" applyBorder="1"/>
    <xf numFmtId="2" fontId="5" fillId="2" borderId="4" xfId="0" applyNumberFormat="1" applyFont="1" applyFill="1" applyBorder="1" applyAlignment="1">
      <alignment horizontal="center" vertical="center" wrapText="1"/>
    </xf>
    <xf numFmtId="2" fontId="5" fillId="2" borderId="4" xfId="0" applyNumberFormat="1" applyFont="1" applyFill="1" applyBorder="1" applyAlignment="1">
      <alignment horizontal="center" vertical="center"/>
    </xf>
    <xf numFmtId="1" fontId="5" fillId="2" borderId="4" xfId="0" applyNumberFormat="1" applyFont="1" applyFill="1" applyBorder="1" applyAlignment="1">
      <alignment horizontal="center" vertical="center" wrapText="1"/>
    </xf>
    <xf numFmtId="1" fontId="5" fillId="2" borderId="4" xfId="0" applyNumberFormat="1" applyFont="1" applyFill="1" applyBorder="1" applyAlignment="1">
      <alignment horizontal="center" vertical="center"/>
    </xf>
    <xf numFmtId="1" fontId="5" fillId="2" borderId="4" xfId="0" applyNumberFormat="1" applyFont="1" applyFill="1" applyBorder="1" applyAlignment="1">
      <alignment horizontal="right" vertical="center" wrapText="1"/>
    </xf>
    <xf numFmtId="0" fontId="2" fillId="3" borderId="4" xfId="0" applyFont="1" applyFill="1" applyBorder="1"/>
    <xf numFmtId="0" fontId="7" fillId="4" borderId="4" xfId="0" applyFont="1" applyFill="1" applyBorder="1" applyAlignment="1">
      <alignment vertical="top" wrapText="1"/>
    </xf>
    <xf numFmtId="0" fontId="12" fillId="4" borderId="4" xfId="0" applyFont="1" applyFill="1" applyBorder="1" applyAlignment="1">
      <alignment vertical="top" wrapText="1"/>
    </xf>
    <xf numFmtId="0" fontId="5" fillId="4" borderId="4" xfId="0" applyFont="1" applyFill="1" applyBorder="1" applyAlignment="1">
      <alignment horizontal="right" vertical="top" wrapText="1"/>
    </xf>
    <xf numFmtId="0" fontId="12" fillId="4" borderId="4" xfId="0" applyFont="1" applyFill="1" applyBorder="1" applyAlignment="1">
      <alignment horizontal="left" vertical="top" wrapText="1"/>
    </xf>
    <xf numFmtId="0" fontId="12" fillId="4" borderId="4" xfId="0" applyFont="1" applyFill="1" applyBorder="1" applyAlignment="1">
      <alignment horizontal="right" vertical="top" wrapText="1"/>
    </xf>
    <xf numFmtId="0" fontId="13" fillId="0" borderId="4" xfId="0" applyFont="1" applyBorder="1" applyAlignment="1">
      <alignment horizontal="left" vertical="top" wrapText="1"/>
    </xf>
    <xf numFmtId="0" fontId="12" fillId="0" borderId="4" xfId="0" applyFont="1" applyBorder="1" applyAlignment="1">
      <alignment horizontal="left" vertical="top" wrapText="1"/>
    </xf>
    <xf numFmtId="0" fontId="5" fillId="0" borderId="4" xfId="0" applyFont="1" applyBorder="1" applyAlignment="1">
      <alignment horizontal="right" vertical="top" wrapText="1"/>
    </xf>
    <xf numFmtId="0" fontId="12" fillId="0" borderId="4" xfId="0" applyFont="1" applyBorder="1" applyAlignment="1">
      <alignment horizontal="right" vertical="top" wrapText="1"/>
    </xf>
    <xf numFmtId="0" fontId="15" fillId="0" borderId="4" xfId="0" applyFont="1" applyBorder="1" applyAlignment="1">
      <alignment vertical="top" wrapText="1"/>
    </xf>
    <xf numFmtId="0" fontId="5" fillId="0" borderId="4" xfId="0" applyFont="1" applyBorder="1" applyAlignment="1">
      <alignment horizontal="center" wrapText="1"/>
    </xf>
    <xf numFmtId="0" fontId="15" fillId="0" borderId="4" xfId="0" applyFont="1" applyBorder="1" applyAlignment="1">
      <alignment horizontal="center" vertical="top" wrapText="1"/>
    </xf>
    <xf numFmtId="1" fontId="5" fillId="0" borderId="4" xfId="0" applyNumberFormat="1" applyFont="1" applyBorder="1" applyAlignment="1">
      <alignment vertical="top" wrapText="1"/>
    </xf>
    <xf numFmtId="1" fontId="12" fillId="0" borderId="4" xfId="0" applyNumberFormat="1" applyFont="1" applyBorder="1" applyAlignment="1">
      <alignment horizontal="left" vertical="top" wrapText="1"/>
    </xf>
    <xf numFmtId="1" fontId="5" fillId="0" borderId="4" xfId="0" applyNumberFormat="1" applyFont="1" applyBorder="1" applyAlignment="1">
      <alignment horizontal="right" vertical="top" wrapText="1"/>
    </xf>
    <xf numFmtId="0" fontId="5" fillId="2" borderId="4" xfId="1" applyFont="1" applyFill="1" applyBorder="1" applyAlignment="1">
      <alignment horizontal="center" vertical="top" wrapText="1"/>
    </xf>
    <xf numFmtId="0" fontId="12" fillId="2" borderId="4" xfId="0" applyFont="1" applyFill="1" applyBorder="1" applyAlignment="1">
      <alignment horizontal="left" vertical="top" wrapText="1"/>
    </xf>
    <xf numFmtId="0" fontId="12" fillId="2" borderId="4" xfId="0" applyFont="1" applyFill="1" applyBorder="1"/>
    <xf numFmtId="2" fontId="5" fillId="2" borderId="4" xfId="1" applyNumberFormat="1" applyFont="1" applyFill="1" applyBorder="1" applyAlignment="1">
      <alignment horizontal="center" vertical="top" wrapText="1"/>
    </xf>
    <xf numFmtId="0" fontId="18" fillId="0" borderId="4" xfId="0" applyFont="1" applyBorder="1" applyAlignment="1">
      <alignment wrapText="1"/>
    </xf>
    <xf numFmtId="0" fontId="4" fillId="0" borderId="4" xfId="0" applyFont="1" applyBorder="1" applyAlignment="1">
      <alignment horizontal="center" wrapText="1"/>
    </xf>
    <xf numFmtId="2" fontId="15" fillId="2" borderId="4" xfId="0" applyNumberFormat="1" applyFont="1" applyFill="1" applyBorder="1" applyAlignment="1">
      <alignment horizontal="right" vertical="top" wrapText="1"/>
    </xf>
    <xf numFmtId="0" fontId="5" fillId="0" borderId="4" xfId="1" applyFont="1" applyBorder="1" applyAlignment="1">
      <alignment horizontal="center" vertical="top" wrapText="1"/>
    </xf>
    <xf numFmtId="0" fontId="5" fillId="0" borderId="4" xfId="0" applyFont="1" applyBorder="1" applyAlignment="1">
      <alignment vertical="top"/>
    </xf>
    <xf numFmtId="2" fontId="5" fillId="0" borderId="4" xfId="0" applyNumberFormat="1" applyFont="1" applyBorder="1" applyAlignment="1">
      <alignment vertical="top"/>
    </xf>
    <xf numFmtId="2" fontId="5" fillId="0" borderId="4" xfId="0" applyNumberFormat="1" applyFont="1" applyBorder="1" applyAlignment="1">
      <alignment vertical="top" wrapText="1"/>
    </xf>
    <xf numFmtId="165" fontId="12" fillId="0" borderId="4" xfId="0" applyNumberFormat="1" applyFont="1" applyBorder="1" applyAlignment="1">
      <alignment horizontal="left" vertical="top" wrapText="1"/>
    </xf>
    <xf numFmtId="2" fontId="5" fillId="0" borderId="4" xfId="0" applyNumberFormat="1" applyFont="1" applyBorder="1" applyAlignment="1">
      <alignment horizontal="right" vertical="top" wrapText="1"/>
    </xf>
    <xf numFmtId="0" fontId="19" fillId="4" borderId="4" xfId="0" applyFont="1" applyFill="1" applyBorder="1" applyAlignment="1">
      <alignment wrapText="1"/>
    </xf>
    <xf numFmtId="0" fontId="20" fillId="4" borderId="4" xfId="0" applyFont="1" applyFill="1" applyBorder="1" applyAlignment="1">
      <alignment wrapText="1"/>
    </xf>
    <xf numFmtId="2" fontId="5" fillId="4" borderId="4" xfId="0" applyNumberFormat="1" applyFont="1" applyFill="1" applyBorder="1" applyAlignment="1">
      <alignment vertical="top" wrapText="1"/>
    </xf>
    <xf numFmtId="2" fontId="5" fillId="4" borderId="4" xfId="0" applyNumberFormat="1" applyFont="1" applyFill="1" applyBorder="1" applyAlignment="1">
      <alignment horizontal="right" vertical="top" wrapText="1"/>
    </xf>
    <xf numFmtId="2" fontId="5" fillId="2" borderId="4" xfId="1" applyNumberFormat="1" applyFont="1" applyFill="1" applyBorder="1" applyAlignment="1">
      <alignment vertical="top" wrapText="1"/>
    </xf>
    <xf numFmtId="165" fontId="12" fillId="2" borderId="4" xfId="0" applyNumberFormat="1" applyFont="1" applyFill="1" applyBorder="1" applyAlignment="1">
      <alignment horizontal="left" vertical="top" wrapText="1"/>
    </xf>
    <xf numFmtId="165" fontId="5" fillId="2" borderId="4" xfId="0" applyNumberFormat="1" applyFont="1" applyFill="1" applyBorder="1" applyAlignment="1">
      <alignment horizontal="left" vertical="top" wrapText="1"/>
    </xf>
    <xf numFmtId="2" fontId="5" fillId="2" borderId="4" xfId="0" applyNumberFormat="1" applyFont="1" applyFill="1" applyBorder="1" applyAlignment="1" applyProtection="1">
      <alignment horizontal="right" vertical="top" wrapText="1"/>
      <protection locked="0"/>
    </xf>
    <xf numFmtId="0" fontId="5" fillId="2" borderId="4" xfId="0" applyFont="1" applyFill="1" applyBorder="1" applyAlignment="1">
      <alignment horizontal="left" vertical="top" wrapText="1"/>
    </xf>
    <xf numFmtId="0" fontId="5" fillId="2" borderId="4" xfId="1" applyFont="1" applyFill="1" applyBorder="1" applyAlignment="1">
      <alignment vertical="top" wrapText="1"/>
    </xf>
    <xf numFmtId="164" fontId="5" fillId="2" borderId="4" xfId="0" applyNumberFormat="1" applyFont="1" applyFill="1" applyBorder="1" applyAlignment="1">
      <alignment horizontal="left" vertical="top" wrapText="1"/>
    </xf>
    <xf numFmtId="164" fontId="5" fillId="2" borderId="4" xfId="0" applyNumberFormat="1" applyFont="1" applyFill="1" applyBorder="1" applyAlignment="1">
      <alignment horizontal="right" vertical="top" wrapText="1"/>
    </xf>
    <xf numFmtId="0" fontId="5" fillId="2" borderId="4" xfId="1" applyFont="1" applyFill="1" applyBorder="1" applyAlignment="1">
      <alignment wrapText="1"/>
    </xf>
    <xf numFmtId="165" fontId="5" fillId="2" borderId="4" xfId="0" applyNumberFormat="1" applyFont="1" applyFill="1" applyBorder="1" applyAlignment="1">
      <alignment horizontal="right" vertical="top" wrapText="1"/>
    </xf>
    <xf numFmtId="165" fontId="5" fillId="0" borderId="4" xfId="0" applyNumberFormat="1" applyFont="1" applyBorder="1" applyAlignment="1">
      <alignment vertical="top" wrapText="1"/>
    </xf>
    <xf numFmtId="165" fontId="5" fillId="0" borderId="4" xfId="0" applyNumberFormat="1" applyFont="1" applyBorder="1" applyAlignment="1">
      <alignment horizontal="right" vertical="top" wrapText="1"/>
    </xf>
    <xf numFmtId="0" fontId="6" fillId="4" borderId="4" xfId="0" applyFont="1" applyFill="1" applyBorder="1" applyAlignment="1">
      <alignment horizontal="center" wrapText="1"/>
    </xf>
    <xf numFmtId="0" fontId="5" fillId="4" borderId="4" xfId="0" applyFont="1" applyFill="1" applyBorder="1"/>
    <xf numFmtId="0" fontId="12" fillId="2" borderId="4" xfId="0" applyFont="1" applyFill="1" applyBorder="1" applyAlignment="1">
      <alignment horizontal="right" vertical="top" wrapText="1"/>
    </xf>
    <xf numFmtId="0" fontId="15" fillId="2" borderId="4" xfId="0" applyFont="1" applyFill="1" applyBorder="1" applyAlignment="1">
      <alignment vertical="top" wrapText="1"/>
    </xf>
    <xf numFmtId="0" fontId="5" fillId="4" borderId="4" xfId="0" applyFont="1" applyFill="1" applyBorder="1" applyAlignment="1">
      <alignment horizontal="right"/>
    </xf>
    <xf numFmtId="0" fontId="5" fillId="0" borderId="4" xfId="0" applyFont="1" applyBorder="1" applyAlignment="1">
      <alignment horizontal="right"/>
    </xf>
    <xf numFmtId="0" fontId="12" fillId="0" borderId="4" xfId="0" applyFont="1" applyBorder="1" applyAlignment="1">
      <alignment horizontal="right" wrapText="1"/>
    </xf>
    <xf numFmtId="0" fontId="5" fillId="0" borderId="4" xfId="0" applyFont="1" applyBorder="1" applyAlignment="1">
      <alignment horizontal="right" wrapText="1"/>
    </xf>
    <xf numFmtId="0" fontId="15" fillId="0" borderId="4" xfId="0" applyFont="1" applyBorder="1" applyAlignment="1">
      <alignment horizontal="right" wrapText="1"/>
    </xf>
    <xf numFmtId="2" fontId="5" fillId="2" borderId="4" xfId="1" applyNumberFormat="1" applyFont="1" applyFill="1" applyBorder="1" applyAlignment="1">
      <alignment horizontal="right" wrapText="1"/>
    </xf>
    <xf numFmtId="2" fontId="12" fillId="2" borderId="4" xfId="0" applyNumberFormat="1" applyFont="1" applyFill="1" applyBorder="1" applyAlignment="1">
      <alignment horizontal="right" wrapText="1"/>
    </xf>
    <xf numFmtId="2" fontId="5" fillId="2" borderId="4" xfId="0" applyNumberFormat="1" applyFont="1" applyFill="1" applyBorder="1" applyAlignment="1">
      <alignment horizontal="right" wrapText="1"/>
    </xf>
    <xf numFmtId="0" fontId="12" fillId="2" borderId="4" xfId="0" applyFont="1" applyFill="1" applyBorder="1" applyAlignment="1">
      <alignment horizontal="right" wrapText="1"/>
    </xf>
    <xf numFmtId="2" fontId="5" fillId="0" borderId="4" xfId="0" applyNumberFormat="1" applyFont="1" applyBorder="1" applyAlignment="1">
      <alignment horizontal="right" wrapText="1"/>
    </xf>
    <xf numFmtId="0" fontId="5" fillId="0" borderId="4" xfId="1" applyFont="1" applyBorder="1" applyAlignment="1">
      <alignment horizontal="right" wrapText="1"/>
    </xf>
    <xf numFmtId="0" fontId="5" fillId="5" borderId="4" xfId="0" applyFont="1" applyFill="1" applyBorder="1" applyAlignment="1">
      <alignment horizontal="center" wrapText="1"/>
    </xf>
    <xf numFmtId="0" fontId="5" fillId="5" borderId="4" xfId="1" applyFont="1" applyFill="1" applyBorder="1" applyAlignment="1">
      <alignment horizontal="right" wrapText="1"/>
    </xf>
    <xf numFmtId="0" fontId="12" fillId="5" borderId="4" xfId="0" applyFont="1" applyFill="1" applyBorder="1" applyAlignment="1">
      <alignment horizontal="right" wrapText="1"/>
    </xf>
    <xf numFmtId="0" fontId="5" fillId="5" borderId="4" xfId="0" applyFont="1" applyFill="1" applyBorder="1" applyAlignment="1">
      <alignment horizontal="right" wrapText="1"/>
    </xf>
    <xf numFmtId="0" fontId="12" fillId="5" borderId="4" xfId="0" applyFont="1" applyFill="1" applyBorder="1" applyAlignment="1">
      <alignment horizontal="left" vertical="top" wrapText="1"/>
    </xf>
    <xf numFmtId="0" fontId="12" fillId="5" borderId="4" xfId="0" applyFont="1" applyFill="1" applyBorder="1" applyAlignment="1">
      <alignment horizontal="right" vertical="top" wrapText="1"/>
    </xf>
    <xf numFmtId="2" fontId="5" fillId="5" borderId="4" xfId="0" applyNumberFormat="1" applyFont="1" applyFill="1" applyBorder="1" applyAlignment="1">
      <alignment horizontal="right" wrapText="1"/>
    </xf>
    <xf numFmtId="2" fontId="5" fillId="5" borderId="4" xfId="0" applyNumberFormat="1" applyFont="1" applyFill="1" applyBorder="1" applyAlignment="1">
      <alignment horizontal="right" vertical="top" wrapText="1"/>
    </xf>
    <xf numFmtId="0" fontId="5" fillId="0" borderId="4" xfId="0" applyFont="1" applyBorder="1" applyAlignment="1">
      <alignment wrapText="1"/>
    </xf>
    <xf numFmtId="2" fontId="5" fillId="0" borderId="4" xfId="1" applyNumberFormat="1" applyFont="1" applyBorder="1" applyAlignment="1">
      <alignment horizontal="right" wrapText="1"/>
    </xf>
    <xf numFmtId="2" fontId="5" fillId="0" borderId="4" xfId="0" applyNumberFormat="1" applyFont="1" applyBorder="1" applyAlignment="1">
      <alignment wrapText="1"/>
    </xf>
    <xf numFmtId="0" fontId="2" fillId="0" borderId="0" xfId="0" applyFont="1" applyAlignment="1">
      <alignment horizontal="left"/>
    </xf>
    <xf numFmtId="0" fontId="2" fillId="0" borderId="19" xfId="0" applyFont="1" applyBorder="1" applyAlignment="1">
      <alignment horizontal="left"/>
    </xf>
    <xf numFmtId="0" fontId="6" fillId="0" borderId="2" xfId="0" applyFont="1" applyBorder="1" applyAlignment="1">
      <alignment horizontal="center" wrapText="1"/>
    </xf>
    <xf numFmtId="0" fontId="7" fillId="0" borderId="2" xfId="0" applyFont="1" applyBorder="1" applyAlignment="1">
      <alignment vertical="top" wrapText="1"/>
    </xf>
    <xf numFmtId="0" fontId="2" fillId="0" borderId="12" xfId="0" applyFont="1" applyBorder="1"/>
    <xf numFmtId="0" fontId="3" fillId="0" borderId="4" xfId="0" applyFont="1" applyBorder="1" applyAlignment="1">
      <alignment horizontal="center" vertical="top" wrapText="1"/>
    </xf>
    <xf numFmtId="0" fontId="6" fillId="0" borderId="23" xfId="0" applyFont="1" applyBorder="1" applyAlignment="1">
      <alignment horizontal="center" vertical="top" wrapText="1"/>
    </xf>
    <xf numFmtId="0" fontId="3" fillId="0" borderId="12" xfId="0" applyFont="1" applyBorder="1" applyAlignment="1">
      <alignment vertical="top" wrapText="1"/>
    </xf>
    <xf numFmtId="2" fontId="5" fillId="0" borderId="4" xfId="0" applyNumberFormat="1" applyFont="1" applyBorder="1" applyAlignment="1">
      <alignment horizontal="left" vertical="center" wrapText="1"/>
    </xf>
    <xf numFmtId="2" fontId="5" fillId="0" borderId="4" xfId="1" applyNumberFormat="1" applyFont="1" applyBorder="1" applyAlignment="1">
      <alignment horizontal="left" vertical="center" wrapText="1"/>
    </xf>
    <xf numFmtId="0" fontId="5" fillId="0" borderId="3" xfId="0" applyFont="1" applyBorder="1" applyAlignment="1">
      <alignment horizontal="center" wrapText="1"/>
    </xf>
    <xf numFmtId="0" fontId="5" fillId="0" borderId="4" xfId="0" applyFont="1" applyBorder="1" applyAlignment="1">
      <alignment horizontal="left" wrapText="1"/>
    </xf>
    <xf numFmtId="0" fontId="25" fillId="0" borderId="0" xfId="0" applyFont="1" applyAlignment="1">
      <alignment horizontal="left" wrapText="1"/>
    </xf>
    <xf numFmtId="0" fontId="6" fillId="0" borderId="19" xfId="0" applyFont="1" applyBorder="1"/>
    <xf numFmtId="0" fontId="6" fillId="0" borderId="0" xfId="0" applyFont="1" applyAlignment="1">
      <alignment horizontal="center" wrapText="1"/>
    </xf>
    <xf numFmtId="0" fontId="2" fillId="0" borderId="0" xfId="0" applyFont="1" applyAlignment="1">
      <alignment wrapText="1"/>
    </xf>
    <xf numFmtId="0" fontId="6" fillId="0" borderId="0" xfId="0" applyFont="1" applyAlignment="1">
      <alignment horizontal="left" vertical="top" wrapText="1"/>
    </xf>
    <xf numFmtId="0" fontId="6" fillId="0" borderId="0" xfId="0" applyFont="1" applyAlignment="1">
      <alignment vertical="top" wrapText="1"/>
    </xf>
    <xf numFmtId="0" fontId="25" fillId="0" borderId="10" xfId="0" applyFont="1" applyBorder="1" applyAlignment="1">
      <alignment horizontal="left" wrapText="1"/>
    </xf>
    <xf numFmtId="0" fontId="25" fillId="0" borderId="2" xfId="0" applyFont="1" applyBorder="1" applyAlignment="1">
      <alignment horizontal="left" wrapText="1"/>
    </xf>
    <xf numFmtId="0" fontId="25" fillId="0" borderId="16" xfId="0" applyFont="1" applyBorder="1" applyAlignment="1">
      <alignment horizontal="left" wrapText="1"/>
    </xf>
    <xf numFmtId="0" fontId="25" fillId="0" borderId="14" xfId="0" applyFont="1" applyBorder="1" applyAlignment="1">
      <alignment horizontal="left" wrapText="1"/>
    </xf>
    <xf numFmtId="0" fontId="25" fillId="0" borderId="0" xfId="0" applyFont="1" applyAlignment="1">
      <alignment horizontal="left" wrapText="1"/>
    </xf>
    <xf numFmtId="0" fontId="25" fillId="0" borderId="19" xfId="0" applyFont="1" applyBorder="1" applyAlignment="1">
      <alignment horizontal="left" wrapText="1"/>
    </xf>
    <xf numFmtId="0" fontId="25" fillId="0" borderId="5" xfId="0" applyFont="1" applyBorder="1" applyAlignment="1">
      <alignment horizontal="left" wrapText="1"/>
    </xf>
    <xf numFmtId="0" fontId="25" fillId="0" borderId="1" xfId="0" applyFont="1" applyBorder="1" applyAlignment="1">
      <alignment horizontal="left" wrapText="1"/>
    </xf>
    <xf numFmtId="0" fontId="25" fillId="0" borderId="17" xfId="0" applyFont="1" applyBorder="1" applyAlignment="1">
      <alignment horizontal="left" wrapText="1"/>
    </xf>
    <xf numFmtId="0" fontId="2" fillId="0" borderId="0" xfId="0" applyFont="1" applyAlignment="1">
      <alignment horizontal="left" vertical="top" wrapText="1"/>
    </xf>
    <xf numFmtId="0" fontId="2" fillId="0" borderId="32" xfId="0" applyFont="1" applyBorder="1" applyAlignment="1">
      <alignment horizontal="justify" wrapText="1"/>
    </xf>
    <xf numFmtId="0" fontId="2" fillId="0" borderId="33" xfId="0" applyFont="1" applyBorder="1" applyAlignment="1">
      <alignment horizontal="justify" wrapText="1"/>
    </xf>
    <xf numFmtId="0" fontId="2" fillId="0" borderId="34" xfId="0" applyFont="1" applyBorder="1" applyAlignment="1">
      <alignment horizontal="justify" wrapText="1"/>
    </xf>
    <xf numFmtId="0" fontId="6" fillId="0" borderId="14" xfId="0" applyFont="1" applyBorder="1" applyAlignment="1">
      <alignment horizontal="left"/>
    </xf>
    <xf numFmtId="0" fontId="6" fillId="0" borderId="0" xfId="0" applyFont="1" applyAlignment="1">
      <alignment horizontal="left"/>
    </xf>
    <xf numFmtId="0" fontId="13" fillId="0" borderId="0" xfId="0" applyFont="1" applyAlignment="1">
      <alignment horizontal="center" vertical="top" wrapText="1"/>
    </xf>
    <xf numFmtId="0" fontId="17" fillId="0" borderId="3" xfId="0" applyFont="1" applyBorder="1" applyAlignment="1">
      <alignment horizontal="left" wrapText="1"/>
    </xf>
    <xf numFmtId="0" fontId="17" fillId="0" borderId="11" xfId="0" applyFont="1" applyBorder="1" applyAlignment="1">
      <alignment horizontal="left" wrapText="1"/>
    </xf>
    <xf numFmtId="0" fontId="17" fillId="0" borderId="12" xfId="0" applyFont="1" applyBorder="1" applyAlignment="1">
      <alignment horizontal="left" wrapText="1"/>
    </xf>
    <xf numFmtId="0" fontId="5" fillId="0" borderId="3"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15" fillId="0" borderId="3" xfId="0" applyFont="1" applyBorder="1" applyAlignment="1">
      <alignment horizontal="left" wrapText="1"/>
    </xf>
    <xf numFmtId="0" fontId="15" fillId="0" borderId="11" xfId="0" applyFont="1" applyBorder="1" applyAlignment="1">
      <alignment horizontal="left" wrapText="1"/>
    </xf>
    <xf numFmtId="0" fontId="15" fillId="0" borderId="12" xfId="0" applyFont="1" applyBorder="1" applyAlignment="1">
      <alignment horizontal="left" wrapText="1"/>
    </xf>
    <xf numFmtId="0" fontId="5" fillId="0" borderId="3" xfId="1" applyFont="1" applyBorder="1" applyAlignment="1">
      <alignment horizontal="left" vertical="center" wrapText="1"/>
    </xf>
    <xf numFmtId="0" fontId="5" fillId="0" borderId="11" xfId="1" applyFont="1" applyBorder="1" applyAlignment="1">
      <alignment horizontal="left" vertical="center" wrapText="1"/>
    </xf>
    <xf numFmtId="0" fontId="5" fillId="0" borderId="12" xfId="1" applyFont="1" applyBorder="1" applyAlignment="1">
      <alignment horizontal="left" vertical="center" wrapText="1"/>
    </xf>
    <xf numFmtId="0" fontId="8" fillId="0" borderId="0" xfId="0" applyFont="1" applyAlignment="1">
      <alignment horizontal="left"/>
    </xf>
    <xf numFmtId="0" fontId="2" fillId="0" borderId="0" xfId="0" applyFont="1" applyAlignment="1">
      <alignment horizontal="left"/>
    </xf>
    <xf numFmtId="0" fontId="2" fillId="0" borderId="24" xfId="0" applyFont="1" applyBorder="1" applyAlignment="1">
      <alignment horizontal="justify" wrapText="1"/>
    </xf>
    <xf numFmtId="0" fontId="2" fillId="0" borderId="25" xfId="0" applyFont="1" applyBorder="1" applyAlignment="1">
      <alignment horizontal="justify" wrapText="1"/>
    </xf>
    <xf numFmtId="0" fontId="2" fillId="0" borderId="26" xfId="0" applyFont="1" applyBorder="1" applyAlignment="1">
      <alignment horizontal="justify" wrapText="1"/>
    </xf>
    <xf numFmtId="0" fontId="2" fillId="0" borderId="27" xfId="0" applyFont="1" applyBorder="1" applyAlignment="1">
      <alignment horizontal="justify" wrapText="1"/>
    </xf>
    <xf numFmtId="0" fontId="2" fillId="0" borderId="0" xfId="0" applyFont="1" applyAlignment="1">
      <alignment horizontal="justify" wrapText="1"/>
    </xf>
    <xf numFmtId="0" fontId="2" fillId="0" borderId="28" xfId="0" applyFont="1" applyBorder="1" applyAlignment="1">
      <alignment horizontal="justify" wrapText="1"/>
    </xf>
    <xf numFmtId="0" fontId="2" fillId="0" borderId="29" xfId="0" applyFont="1" applyBorder="1" applyAlignment="1">
      <alignment horizontal="justify" wrapText="1"/>
    </xf>
    <xf numFmtId="0" fontId="2" fillId="0" borderId="30" xfId="0" applyFont="1" applyBorder="1" applyAlignment="1">
      <alignment horizontal="justify" wrapText="1"/>
    </xf>
    <xf numFmtId="0" fontId="2" fillId="0" borderId="31" xfId="0" applyFont="1" applyBorder="1" applyAlignment="1">
      <alignment horizontal="justify" wrapText="1"/>
    </xf>
    <xf numFmtId="0" fontId="15" fillId="0" borderId="3" xfId="0" applyFont="1" applyBorder="1" applyAlignment="1">
      <alignment horizontal="center" wrapText="1"/>
    </xf>
    <xf numFmtId="0" fontId="15" fillId="0" borderId="11" xfId="0" applyFont="1" applyBorder="1" applyAlignment="1">
      <alignment horizontal="center" wrapText="1"/>
    </xf>
    <xf numFmtId="0" fontId="15" fillId="0" borderId="12" xfId="0" applyFont="1" applyBorder="1" applyAlignment="1">
      <alignment horizontal="center" wrapText="1"/>
    </xf>
    <xf numFmtId="0" fontId="15" fillId="0" borderId="4" xfId="0" applyFont="1" applyBorder="1" applyAlignment="1">
      <alignment wrapText="1"/>
    </xf>
    <xf numFmtId="0" fontId="5" fillId="0" borderId="4" xfId="1" applyFont="1" applyBorder="1" applyAlignment="1">
      <alignment horizontal="left" vertical="center" wrapText="1"/>
    </xf>
    <xf numFmtId="0" fontId="19" fillId="5" borderId="3" xfId="0" applyFont="1" applyFill="1" applyBorder="1" applyAlignment="1">
      <alignment horizontal="left" wrapText="1"/>
    </xf>
    <xf numFmtId="0" fontId="19" fillId="5" borderId="11" xfId="0" applyFont="1" applyFill="1" applyBorder="1" applyAlignment="1">
      <alignment horizontal="left" wrapText="1"/>
    </xf>
    <xf numFmtId="0" fontId="19" fillId="5" borderId="12" xfId="0" applyFont="1" applyFill="1" applyBorder="1" applyAlignment="1">
      <alignment horizontal="left" wrapText="1"/>
    </xf>
    <xf numFmtId="0" fontId="5" fillId="5" borderId="3" xfId="1" applyFont="1" applyFill="1" applyBorder="1" applyAlignment="1">
      <alignment horizontal="center" vertical="center" wrapText="1"/>
    </xf>
    <xf numFmtId="0" fontId="5" fillId="5" borderId="11" xfId="1" applyFont="1" applyFill="1" applyBorder="1" applyAlignment="1">
      <alignment horizontal="center" vertical="center" wrapText="1"/>
    </xf>
    <xf numFmtId="0" fontId="5" fillId="5" borderId="12" xfId="1" applyFont="1" applyFill="1" applyBorder="1" applyAlignment="1">
      <alignment horizontal="center" vertical="center" wrapText="1"/>
    </xf>
    <xf numFmtId="0" fontId="18" fillId="0" borderId="4" xfId="0" applyFont="1" applyBorder="1" applyAlignment="1">
      <alignment wrapText="1"/>
    </xf>
    <xf numFmtId="0" fontId="2" fillId="0" borderId="3"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19" fillId="4" borderId="3" xfId="0" applyFont="1" applyFill="1" applyBorder="1" applyAlignment="1">
      <alignment horizontal="left" wrapText="1"/>
    </xf>
    <xf numFmtId="0" fontId="19" fillId="4" borderId="11" xfId="0" applyFont="1" applyFill="1" applyBorder="1" applyAlignment="1">
      <alignment horizontal="left" wrapText="1"/>
    </xf>
    <xf numFmtId="0" fontId="2" fillId="4" borderId="3" xfId="0" applyFont="1" applyFill="1" applyBorder="1" applyAlignment="1">
      <alignment horizontal="left" vertical="center"/>
    </xf>
    <xf numFmtId="0" fontId="2" fillId="4" borderId="11" xfId="0" applyFont="1" applyFill="1" applyBorder="1" applyAlignment="1">
      <alignment horizontal="left" vertical="center"/>
    </xf>
    <xf numFmtId="0" fontId="2" fillId="4" borderId="12" xfId="0" applyFont="1" applyFill="1" applyBorder="1" applyAlignment="1">
      <alignment horizontal="left" vertical="center"/>
    </xf>
    <xf numFmtId="0" fontId="15" fillId="0" borderId="3"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19" fillId="4" borderId="4" xfId="0" applyFont="1" applyFill="1" applyBorder="1" applyAlignment="1">
      <alignment wrapText="1"/>
    </xf>
    <xf numFmtId="0" fontId="5" fillId="0" borderId="2" xfId="1" applyFont="1" applyBorder="1" applyAlignment="1">
      <alignment horizontal="left" vertical="center" wrapText="1"/>
    </xf>
    <xf numFmtId="0" fontId="5" fillId="0" borderId="16" xfId="1" applyFont="1" applyBorder="1" applyAlignment="1">
      <alignment horizontal="left" vertical="center" wrapText="1"/>
    </xf>
    <xf numFmtId="0" fontId="5" fillId="0" borderId="0" xfId="1" applyFont="1" applyAlignment="1">
      <alignment horizontal="left" vertical="center" wrapText="1"/>
    </xf>
    <xf numFmtId="0" fontId="5" fillId="0" borderId="19" xfId="1" applyFont="1" applyBorder="1" applyAlignment="1">
      <alignment horizontal="left" vertical="center" wrapText="1"/>
    </xf>
    <xf numFmtId="0" fontId="5" fillId="0" borderId="1" xfId="1" applyFont="1" applyBorder="1" applyAlignment="1">
      <alignment horizontal="left" vertical="center" wrapText="1"/>
    </xf>
    <xf numFmtId="0" fontId="5" fillId="0" borderId="17" xfId="1" applyFont="1" applyBorder="1" applyAlignment="1">
      <alignment horizontal="left" vertical="center" wrapText="1"/>
    </xf>
    <xf numFmtId="0" fontId="2" fillId="0" borderId="5" xfId="0" applyFont="1" applyBorder="1" applyAlignment="1">
      <alignment horizontal="left" vertical="center"/>
    </xf>
    <xf numFmtId="0" fontId="2" fillId="0" borderId="1" xfId="0" applyFont="1" applyBorder="1" applyAlignment="1">
      <alignment horizontal="left" vertical="center"/>
    </xf>
    <xf numFmtId="0" fontId="2" fillId="0" borderId="17" xfId="0" applyFont="1" applyBorder="1" applyAlignment="1">
      <alignment horizontal="left" vertical="center"/>
    </xf>
    <xf numFmtId="0" fontId="2" fillId="0" borderId="14" xfId="0" applyFont="1" applyBorder="1" applyAlignment="1">
      <alignment horizontal="left" vertical="center"/>
    </xf>
    <xf numFmtId="0" fontId="2" fillId="0" borderId="0" xfId="0" applyFont="1" applyAlignment="1">
      <alignment horizontal="left" vertical="center"/>
    </xf>
    <xf numFmtId="0" fontId="2" fillId="0" borderId="19" xfId="0" applyFont="1" applyBorder="1" applyAlignment="1">
      <alignment horizontal="left" vertical="center"/>
    </xf>
    <xf numFmtId="0" fontId="5" fillId="0" borderId="5" xfId="1" applyFont="1" applyBorder="1" applyAlignment="1">
      <alignment horizontal="left" vertical="center" wrapText="1"/>
    </xf>
    <xf numFmtId="0" fontId="2" fillId="0" borderId="10" xfId="0" applyFont="1" applyBorder="1" applyAlignment="1">
      <alignment horizontal="left" vertical="center"/>
    </xf>
    <xf numFmtId="0" fontId="2" fillId="0" borderId="2" xfId="0" applyFont="1" applyBorder="1" applyAlignment="1">
      <alignment horizontal="left" vertical="center"/>
    </xf>
    <xf numFmtId="0" fontId="2" fillId="0" borderId="16" xfId="0" applyFont="1" applyBorder="1" applyAlignment="1">
      <alignment horizontal="left" vertical="center"/>
    </xf>
    <xf numFmtId="0" fontId="24" fillId="0" borderId="4" xfId="0" applyFont="1" applyBorder="1" applyAlignment="1">
      <alignment horizontal="left"/>
    </xf>
    <xf numFmtId="0" fontId="15" fillId="0" borderId="4" xfId="1" applyFont="1" applyBorder="1" applyAlignment="1">
      <alignment horizontal="left" vertical="center" wrapText="1"/>
    </xf>
    <xf numFmtId="0" fontId="23" fillId="0" borderId="4" xfId="1" applyFont="1" applyBorder="1" applyAlignment="1">
      <alignment horizontal="left" vertical="center" wrapText="1"/>
    </xf>
    <xf numFmtId="0" fontId="19" fillId="4" borderId="3" xfId="0" applyFont="1" applyFill="1" applyBorder="1" applyAlignment="1">
      <alignment horizontal="left" vertical="center" wrapText="1"/>
    </xf>
    <xf numFmtId="0" fontId="19" fillId="4" borderId="11" xfId="0" applyFont="1" applyFill="1" applyBorder="1" applyAlignment="1">
      <alignment horizontal="left" vertical="center" wrapText="1"/>
    </xf>
    <xf numFmtId="0" fontId="19" fillId="4" borderId="12" xfId="0" applyFont="1" applyFill="1" applyBorder="1" applyAlignment="1">
      <alignment horizontal="left" vertical="center" wrapText="1"/>
    </xf>
    <xf numFmtId="2" fontId="6" fillId="0" borderId="3" xfId="0" applyNumberFormat="1" applyFont="1" applyBorder="1" applyAlignment="1">
      <alignment horizontal="left" vertical="center" wrapText="1"/>
    </xf>
    <xf numFmtId="2" fontId="6" fillId="0" borderId="11" xfId="0" applyNumberFormat="1" applyFont="1" applyBorder="1" applyAlignment="1">
      <alignment horizontal="left" vertical="center" wrapText="1"/>
    </xf>
    <xf numFmtId="2" fontId="6" fillId="0" borderId="12" xfId="0" applyNumberFormat="1" applyFont="1" applyBorder="1" applyAlignment="1">
      <alignment horizontal="left" vertical="center" wrapText="1"/>
    </xf>
    <xf numFmtId="0" fontId="15" fillId="0" borderId="10" xfId="0" applyFont="1" applyBorder="1" applyAlignment="1">
      <alignment horizontal="left" vertical="center" wrapText="1"/>
    </xf>
    <xf numFmtId="0" fontId="15" fillId="0" borderId="2" xfId="0" applyFont="1" applyBorder="1" applyAlignment="1">
      <alignment horizontal="left" vertical="center" wrapText="1"/>
    </xf>
    <xf numFmtId="0" fontId="15" fillId="0" borderId="16" xfId="0" applyFont="1" applyBorder="1" applyAlignment="1">
      <alignment horizontal="left" vertical="center" wrapText="1"/>
    </xf>
    <xf numFmtId="0" fontId="15" fillId="0" borderId="3" xfId="1" applyFont="1" applyBorder="1" applyAlignment="1">
      <alignment horizontal="left" vertical="center" wrapText="1"/>
    </xf>
    <xf numFmtId="0" fontId="15" fillId="0" borderId="11" xfId="1" applyFont="1" applyBorder="1" applyAlignment="1">
      <alignment horizontal="left" vertical="center" wrapText="1"/>
    </xf>
    <xf numFmtId="0" fontId="15" fillId="0" borderId="12" xfId="1" applyFont="1" applyBorder="1" applyAlignment="1">
      <alignment horizontal="left" vertical="center" wrapText="1"/>
    </xf>
    <xf numFmtId="0" fontId="6" fillId="0" borderId="5" xfId="0" applyFont="1" applyBorder="1" applyAlignment="1">
      <alignment horizontal="left" vertical="center" wrapText="1"/>
    </xf>
    <xf numFmtId="0" fontId="6" fillId="0" borderId="1" xfId="0" applyFont="1" applyBorder="1" applyAlignment="1">
      <alignment horizontal="left" vertical="center" wrapText="1"/>
    </xf>
    <xf numFmtId="0" fontId="6" fillId="0" borderId="17" xfId="0" applyFont="1" applyBorder="1" applyAlignment="1">
      <alignment horizontal="left" vertical="center" wrapText="1"/>
    </xf>
    <xf numFmtId="0" fontId="15" fillId="0" borderId="4" xfId="0" applyFont="1" applyBorder="1" applyAlignment="1">
      <alignment vertical="top" wrapText="1"/>
    </xf>
    <xf numFmtId="0" fontId="16" fillId="4" borderId="3" xfId="0" applyFont="1" applyFill="1" applyBorder="1" applyAlignment="1">
      <alignment horizontal="left" vertical="top" wrapText="1"/>
    </xf>
    <xf numFmtId="0" fontId="16" fillId="4" borderId="11" xfId="0" applyFont="1" applyFill="1" applyBorder="1" applyAlignment="1">
      <alignment horizontal="left" vertical="top" wrapText="1"/>
    </xf>
    <xf numFmtId="0" fontId="16" fillId="4" borderId="12" xfId="0" applyFont="1" applyFill="1" applyBorder="1" applyAlignment="1">
      <alignment horizontal="left" vertical="top" wrapText="1"/>
    </xf>
    <xf numFmtId="0" fontId="13" fillId="4" borderId="3"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13" fillId="4" borderId="12" xfId="0" applyFont="1" applyFill="1" applyBorder="1" applyAlignment="1">
      <alignment horizontal="left" vertical="center" wrapText="1"/>
    </xf>
    <xf numFmtId="0" fontId="8" fillId="0" borderId="4" xfId="0" applyFont="1" applyBorder="1" applyAlignment="1">
      <alignment horizontal="left" vertical="top" wrapText="1"/>
    </xf>
    <xf numFmtId="0" fontId="13" fillId="0" borderId="3"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49" fontId="5" fillId="0" borderId="3" xfId="0" applyNumberFormat="1" applyFont="1" applyBorder="1" applyAlignment="1">
      <alignment horizontal="left" vertical="top" wrapText="1"/>
    </xf>
    <xf numFmtId="49" fontId="5" fillId="0" borderId="11" xfId="0" applyNumberFormat="1" applyFont="1" applyBorder="1" applyAlignment="1">
      <alignment horizontal="left" vertical="top" wrapText="1"/>
    </xf>
    <xf numFmtId="49" fontId="5" fillId="0" borderId="12" xfId="0" applyNumberFormat="1" applyFont="1" applyBorder="1" applyAlignment="1">
      <alignment horizontal="left" vertical="top" wrapText="1"/>
    </xf>
    <xf numFmtId="0" fontId="5" fillId="0" borderId="3"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49" fontId="5" fillId="0" borderId="10" xfId="0" applyNumberFormat="1" applyFont="1" applyBorder="1" applyAlignment="1">
      <alignment horizontal="left" vertical="top" wrapText="1"/>
    </xf>
    <xf numFmtId="49" fontId="5" fillId="0" borderId="2" xfId="0" applyNumberFormat="1" applyFont="1" applyBorder="1" applyAlignment="1">
      <alignment horizontal="left" vertical="top" wrapText="1"/>
    </xf>
    <xf numFmtId="49" fontId="5" fillId="0" borderId="16" xfId="0" applyNumberFormat="1" applyFont="1" applyBorder="1" applyAlignment="1">
      <alignment horizontal="left" vertical="top" wrapText="1"/>
    </xf>
    <xf numFmtId="164" fontId="5" fillId="3" borderId="3" xfId="0" applyNumberFormat="1" applyFont="1" applyFill="1" applyBorder="1" applyAlignment="1">
      <alignment horizontal="left" vertical="center" wrapText="1"/>
    </xf>
    <xf numFmtId="164" fontId="5" fillId="3" borderId="11" xfId="0" applyNumberFormat="1" applyFont="1" applyFill="1" applyBorder="1" applyAlignment="1">
      <alignment horizontal="left" vertical="center" wrapText="1"/>
    </xf>
    <xf numFmtId="164" fontId="5" fillId="3" borderId="12" xfId="0" applyNumberFormat="1" applyFont="1" applyFill="1" applyBorder="1" applyAlignment="1">
      <alignment horizontal="left" vertical="center" wrapText="1"/>
    </xf>
    <xf numFmtId="0" fontId="7" fillId="0" borderId="4" xfId="0" applyFont="1" applyBorder="1" applyAlignment="1">
      <alignment vertical="top" wrapText="1"/>
    </xf>
    <xf numFmtId="0" fontId="6" fillId="0" borderId="3"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49" fontId="5" fillId="0" borderId="4" xfId="0" applyNumberFormat="1" applyFont="1" applyBorder="1" applyAlignment="1">
      <alignment vertical="top" wrapText="1"/>
    </xf>
    <xf numFmtId="2" fontId="5" fillId="3"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2" fontId="5" fillId="3" borderId="12" xfId="0" applyNumberFormat="1" applyFont="1" applyFill="1" applyBorder="1" applyAlignment="1">
      <alignment horizontal="left" vertical="center" wrapText="1"/>
    </xf>
    <xf numFmtId="0" fontId="7" fillId="0" borderId="20" xfId="0" applyFont="1" applyBorder="1" applyAlignment="1">
      <alignment vertical="top" wrapText="1"/>
    </xf>
    <xf numFmtId="0" fontId="6" fillId="0" borderId="4" xfId="0" applyFont="1" applyBorder="1" applyAlignment="1">
      <alignment horizontal="left" vertical="center" wrapText="1"/>
    </xf>
    <xf numFmtId="0" fontId="22" fillId="0" borderId="3"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14" fillId="0" borderId="3" xfId="0" applyFont="1" applyBorder="1" applyAlignment="1">
      <alignment horizontal="left" vertical="top" wrapText="1"/>
    </xf>
    <xf numFmtId="0" fontId="14" fillId="0" borderId="11" xfId="0" applyFont="1" applyBorder="1" applyAlignment="1">
      <alignment horizontal="left" vertical="top" wrapText="1"/>
    </xf>
    <xf numFmtId="0" fontId="14" fillId="0" borderId="12" xfId="0" applyFont="1" applyBorder="1" applyAlignment="1">
      <alignment horizontal="left" vertical="top" wrapText="1"/>
    </xf>
    <xf numFmtId="0" fontId="6" fillId="0" borderId="3" xfId="0" applyFont="1" applyBorder="1" applyAlignment="1">
      <alignment horizontal="center" wrapText="1"/>
    </xf>
    <xf numFmtId="0" fontId="6" fillId="0" borderId="11" xfId="0" applyFont="1" applyBorder="1" applyAlignment="1">
      <alignment horizontal="center" wrapText="1"/>
    </xf>
    <xf numFmtId="0" fontId="6" fillId="0" borderId="12" xfId="0" applyFont="1" applyBorder="1" applyAlignment="1">
      <alignment horizontal="center" wrapText="1"/>
    </xf>
    <xf numFmtId="0" fontId="14" fillId="0" borderId="4" xfId="0" applyFont="1" applyBorder="1" applyAlignment="1">
      <alignment vertical="top" wrapText="1"/>
    </xf>
    <xf numFmtId="0" fontId="5" fillId="0" borderId="4" xfId="0" applyFont="1" applyBorder="1" applyAlignment="1">
      <alignment horizontal="left" vertical="center" wrapText="1"/>
    </xf>
    <xf numFmtId="0" fontId="17" fillId="0" borderId="3" xfId="0" applyFont="1" applyBorder="1" applyAlignment="1">
      <alignment wrapText="1"/>
    </xf>
    <xf numFmtId="0" fontId="17" fillId="0" borderId="11" xfId="0" applyFont="1" applyBorder="1" applyAlignment="1">
      <alignment wrapText="1"/>
    </xf>
    <xf numFmtId="0" fontId="17" fillId="0" borderId="12" xfId="0" applyFont="1" applyBorder="1" applyAlignment="1">
      <alignment wrapText="1"/>
    </xf>
    <xf numFmtId="0" fontId="15" fillId="0" borderId="3" xfId="0" applyFont="1" applyBorder="1" applyAlignment="1">
      <alignment wrapText="1"/>
    </xf>
    <xf numFmtId="0" fontId="15" fillId="0" borderId="11" xfId="0" applyFont="1" applyBorder="1" applyAlignment="1">
      <alignment wrapText="1"/>
    </xf>
    <xf numFmtId="0" fontId="15" fillId="0" borderId="12" xfId="0" applyFont="1" applyBorder="1" applyAlignment="1">
      <alignment wrapText="1"/>
    </xf>
    <xf numFmtId="0" fontId="2" fillId="0" borderId="19" xfId="0" applyFont="1" applyBorder="1" applyAlignment="1">
      <alignment horizontal="left"/>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0" xfId="0" applyFont="1" applyBorder="1" applyAlignment="1">
      <alignment horizontal="center" vertical="center" wrapText="1"/>
    </xf>
    <xf numFmtId="0" fontId="19" fillId="5" borderId="3" xfId="0" applyFont="1" applyFill="1" applyBorder="1" applyAlignment="1">
      <alignment wrapText="1"/>
    </xf>
    <xf numFmtId="0" fontId="19" fillId="5" borderId="11" xfId="0" applyFont="1" applyFill="1" applyBorder="1" applyAlignment="1">
      <alignment wrapText="1"/>
    </xf>
    <xf numFmtId="0" fontId="19" fillId="5" borderId="12" xfId="0" applyFont="1" applyFill="1" applyBorder="1" applyAlignment="1">
      <alignment wrapText="1"/>
    </xf>
    <xf numFmtId="0" fontId="18" fillId="0" borderId="3" xfId="0" applyFont="1" applyBorder="1" applyAlignment="1">
      <alignment wrapText="1"/>
    </xf>
    <xf numFmtId="0" fontId="18" fillId="0" borderId="11" xfId="0" applyFont="1" applyBorder="1" applyAlignment="1">
      <alignment wrapText="1"/>
    </xf>
    <xf numFmtId="0" fontId="18" fillId="0" borderId="12" xfId="0" applyFont="1" applyBorder="1" applyAlignment="1">
      <alignment wrapText="1"/>
    </xf>
    <xf numFmtId="0" fontId="17" fillId="0" borderId="4" xfId="0" applyFont="1" applyBorder="1" applyAlignment="1">
      <alignment wrapText="1"/>
    </xf>
    <xf numFmtId="0" fontId="19" fillId="4" borderId="3" xfId="0" applyFont="1" applyFill="1" applyBorder="1" applyAlignment="1">
      <alignment wrapText="1"/>
    </xf>
    <xf numFmtId="0" fontId="19" fillId="4" borderId="11" xfId="0" applyFont="1" applyFill="1" applyBorder="1" applyAlignment="1">
      <alignment wrapText="1"/>
    </xf>
    <xf numFmtId="0" fontId="19" fillId="4" borderId="12" xfId="0" applyFont="1" applyFill="1" applyBorder="1" applyAlignment="1">
      <alignment wrapText="1"/>
    </xf>
    <xf numFmtId="0" fontId="7" fillId="0" borderId="21" xfId="0" applyFont="1" applyBorder="1" applyAlignment="1">
      <alignment vertical="top" wrapText="1"/>
    </xf>
    <xf numFmtId="0" fontId="6" fillId="0" borderId="3"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7" xfId="0" applyFont="1" applyBorder="1" applyAlignment="1">
      <alignment horizontal="center" vertical="top" wrapText="1"/>
    </xf>
    <xf numFmtId="0" fontId="6" fillId="0" borderId="18" xfId="0" applyFont="1" applyBorder="1" applyAlignment="1">
      <alignment horizontal="center" vertical="top" wrapText="1"/>
    </xf>
    <xf numFmtId="0" fontId="6" fillId="0" borderId="10" xfId="0" applyFont="1" applyBorder="1" applyAlignment="1">
      <alignment horizontal="left" wrapText="1"/>
    </xf>
    <xf numFmtId="0" fontId="6" fillId="0" borderId="2" xfId="0" applyFont="1" applyBorder="1" applyAlignment="1">
      <alignment horizontal="left" wrapText="1"/>
    </xf>
    <xf numFmtId="0" fontId="6" fillId="0" borderId="16" xfId="0" applyFont="1" applyBorder="1" applyAlignment="1">
      <alignment horizontal="left" wrapText="1"/>
    </xf>
    <xf numFmtId="0" fontId="6" fillId="0" borderId="14" xfId="0" applyFont="1" applyBorder="1" applyAlignment="1">
      <alignment horizontal="left" wrapText="1"/>
    </xf>
    <xf numFmtId="0" fontId="6" fillId="0" borderId="0" xfId="0" applyFont="1" applyAlignment="1">
      <alignment horizontal="left" wrapText="1"/>
    </xf>
    <xf numFmtId="0" fontId="6" fillId="0" borderId="19" xfId="0" applyFont="1" applyBorder="1" applyAlignment="1">
      <alignment horizontal="left" wrapText="1"/>
    </xf>
    <xf numFmtId="0" fontId="14" fillId="0" borderId="20" xfId="0" applyFont="1" applyBorder="1" applyAlignment="1">
      <alignment vertical="top" wrapText="1"/>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5" fillId="0" borderId="3" xfId="0" applyFont="1" applyBorder="1" applyAlignment="1">
      <alignment wrapText="1"/>
    </xf>
    <xf numFmtId="0" fontId="5" fillId="0" borderId="11" xfId="0" applyFont="1" applyBorder="1" applyAlignment="1">
      <alignment wrapText="1"/>
    </xf>
    <xf numFmtId="0" fontId="5" fillId="0" borderId="4" xfId="0" applyFont="1" applyBorder="1" applyAlignment="1">
      <alignment horizontal="center" vertical="center" wrapText="1"/>
    </xf>
    <xf numFmtId="0" fontId="5" fillId="0" borderId="4" xfId="0" applyFont="1" applyBorder="1" applyAlignment="1">
      <alignment horizontal="center" vertical="top" wrapText="1"/>
    </xf>
    <xf numFmtId="0" fontId="5" fillId="0" borderId="12"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5" fillId="0" borderId="11" xfId="0" applyFont="1" applyBorder="1" applyAlignment="1">
      <alignment horizontal="left" vertical="top" wrapText="1"/>
    </xf>
    <xf numFmtId="0" fontId="5" fillId="0" borderId="0" xfId="0" applyFont="1" applyAlignment="1">
      <alignment horizontal="center"/>
    </xf>
    <xf numFmtId="0" fontId="2" fillId="0" borderId="10" xfId="0" applyFont="1" applyBorder="1" applyAlignment="1">
      <alignment horizontal="center" vertical="top"/>
    </xf>
    <xf numFmtId="0" fontId="2" fillId="0" borderId="5" xfId="0" applyFont="1" applyBorder="1" applyAlignment="1">
      <alignment horizontal="center" vertical="top"/>
    </xf>
    <xf numFmtId="0" fontId="6" fillId="0" borderId="3" xfId="0" applyFont="1" applyBorder="1" applyAlignment="1">
      <alignment horizontal="center" vertical="top" wrapText="1"/>
    </xf>
    <xf numFmtId="0" fontId="6" fillId="0" borderId="11" xfId="0" applyFont="1" applyBorder="1" applyAlignment="1">
      <alignment horizontal="center" vertical="top" wrapText="1"/>
    </xf>
    <xf numFmtId="0" fontId="6" fillId="0" borderId="12" xfId="0" applyFont="1" applyBorder="1" applyAlignment="1">
      <alignment horizontal="center" vertical="top" wrapText="1"/>
    </xf>
    <xf numFmtId="0" fontId="6" fillId="0" borderId="4" xfId="0" applyFont="1" applyBorder="1" applyAlignment="1">
      <alignment horizontal="center" vertical="top" wrapText="1"/>
    </xf>
    <xf numFmtId="0" fontId="5" fillId="0" borderId="3" xfId="0" applyFont="1" applyBorder="1" applyAlignment="1">
      <alignment vertical="top" wrapText="1"/>
    </xf>
    <xf numFmtId="0" fontId="5" fillId="0" borderId="11" xfId="0" applyFont="1" applyBorder="1" applyAlignment="1">
      <alignment vertical="top" wrapText="1"/>
    </xf>
    <xf numFmtId="0" fontId="5" fillId="0" borderId="12" xfId="0" applyFont="1" applyBorder="1" applyAlignment="1">
      <alignment vertical="top" wrapText="1"/>
    </xf>
    <xf numFmtId="0" fontId="8" fillId="0" borderId="0" xfId="0" applyFont="1" applyAlignment="1">
      <alignment horizontal="left" wrapText="1"/>
    </xf>
    <xf numFmtId="0" fontId="2" fillId="0" borderId="0" xfId="0" applyFont="1" applyAlignment="1">
      <alignment horizontal="left" wrapText="1"/>
    </xf>
    <xf numFmtId="0" fontId="5" fillId="0" borderId="3" xfId="0" applyFont="1" applyBorder="1" applyAlignment="1">
      <alignment horizontal="center" vertical="top" wrapText="1"/>
    </xf>
    <xf numFmtId="0" fontId="5" fillId="0" borderId="11" xfId="0" applyFont="1" applyBorder="1" applyAlignment="1">
      <alignment horizontal="center" vertical="top" wrapText="1"/>
    </xf>
    <xf numFmtId="0" fontId="5" fillId="0" borderId="9" xfId="0" applyFont="1" applyBorder="1" applyAlignment="1">
      <alignment horizontal="center" vertical="top" wrapText="1"/>
    </xf>
    <xf numFmtId="0" fontId="5" fillId="0" borderId="13" xfId="0" applyFont="1" applyBorder="1" applyAlignment="1">
      <alignment horizontal="center" vertical="top" wrapText="1"/>
    </xf>
    <xf numFmtId="0" fontId="5" fillId="0" borderId="10" xfId="0" applyFont="1" applyBorder="1" applyAlignment="1">
      <alignment horizontal="center" vertical="top" wrapText="1"/>
    </xf>
    <xf numFmtId="0" fontId="5" fillId="0" borderId="2" xfId="0" applyFont="1" applyBorder="1" applyAlignment="1">
      <alignment horizontal="center" vertical="top" wrapText="1"/>
    </xf>
    <xf numFmtId="0" fontId="5" fillId="0" borderId="5" xfId="0" applyFont="1" applyBorder="1" applyAlignment="1">
      <alignment horizontal="center" vertical="top" wrapText="1"/>
    </xf>
    <xf numFmtId="0" fontId="5" fillId="0" borderId="1" xfId="0" applyFont="1" applyBorder="1" applyAlignment="1">
      <alignment horizontal="center" vertical="top" wrapText="1"/>
    </xf>
    <xf numFmtId="0" fontId="5" fillId="0" borderId="12" xfId="0" applyFont="1" applyBorder="1" applyAlignment="1">
      <alignment horizontal="center" vertical="top" wrapText="1"/>
    </xf>
    <xf numFmtId="0" fontId="6" fillId="0" borderId="4" xfId="0" applyFont="1" applyBorder="1" applyAlignment="1">
      <alignment horizontal="left" vertical="top" wrapText="1"/>
    </xf>
    <xf numFmtId="0" fontId="2" fillId="0" borderId="0" xfId="0" applyFont="1" applyAlignment="1">
      <alignment vertical="top"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10" fillId="0" borderId="2" xfId="0" applyFont="1" applyBorder="1" applyAlignment="1">
      <alignment horizontal="center" vertical="top" wrapText="1"/>
    </xf>
    <xf numFmtId="0" fontId="3" fillId="0" borderId="2" xfId="0" applyFont="1" applyBorder="1" applyAlignment="1">
      <alignment horizontal="center" vertical="top" wrapText="1"/>
    </xf>
    <xf numFmtId="0" fontId="3" fillId="0" borderId="2" xfId="0" applyFont="1" applyBorder="1" applyAlignment="1">
      <alignment horizontal="center" vertical="top"/>
    </xf>
    <xf numFmtId="0" fontId="7" fillId="0" borderId="1" xfId="0" applyFont="1" applyBorder="1" applyAlignment="1">
      <alignment horizontal="center"/>
    </xf>
    <xf numFmtId="49" fontId="8" fillId="0" borderId="1" xfId="0" applyNumberFormat="1" applyFont="1" applyBorder="1" applyAlignment="1">
      <alignment horizontal="center"/>
    </xf>
    <xf numFmtId="0" fontId="7" fillId="0" borderId="1" xfId="0" applyFont="1" applyBorder="1" applyAlignment="1">
      <alignment horizontal="center" vertical="top" wrapText="1"/>
    </xf>
    <xf numFmtId="49" fontId="7" fillId="0" borderId="1" xfId="0" applyNumberFormat="1" applyFont="1" applyBorder="1" applyAlignment="1">
      <alignment horizontal="center" vertical="top" wrapText="1"/>
    </xf>
    <xf numFmtId="0" fontId="7" fillId="0" borderId="0" xfId="0" applyFont="1" applyAlignment="1">
      <alignment horizontal="center"/>
    </xf>
    <xf numFmtId="0" fontId="7" fillId="0" borderId="1" xfId="0" applyFont="1" applyBorder="1" applyAlignment="1">
      <alignment horizontal="center" vertical="top"/>
    </xf>
    <xf numFmtId="0" fontId="8" fillId="0" borderId="1" xfId="0" applyFont="1" applyBorder="1" applyAlignment="1">
      <alignment horizontal="center"/>
    </xf>
  </cellXfs>
  <cellStyles count="2">
    <cellStyle name="Звичайний" xfId="0" builtinId="0"/>
    <cellStyle name="Обычный 4" xfId="1" xr:uid="{4FBA87C3-2C02-4A67-B9ED-7A00E12B90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0"/>
  <sheetViews>
    <sheetView tabSelected="1" topLeftCell="A238" workbookViewId="0">
      <selection activeCell="A232" sqref="A232"/>
    </sheetView>
  </sheetViews>
  <sheetFormatPr defaultRowHeight="15" x14ac:dyDescent="0.25"/>
  <cols>
    <col min="8" max="8" width="11.28515625" customWidth="1"/>
    <col min="9" max="9" width="10" customWidth="1"/>
    <col min="10" max="10" width="11.5703125" customWidth="1"/>
    <col min="11" max="11" width="13.28515625" customWidth="1"/>
    <col min="13" max="13" width="11.7109375" customWidth="1"/>
  </cols>
  <sheetData>
    <row r="1" spans="1:16" x14ac:dyDescent="0.25">
      <c r="A1" s="1"/>
      <c r="B1" s="1"/>
      <c r="C1" s="1"/>
      <c r="D1" s="1"/>
      <c r="E1" s="1"/>
      <c r="F1" s="1"/>
      <c r="G1" s="1"/>
      <c r="H1" s="2"/>
      <c r="I1" s="1"/>
      <c r="J1" s="2"/>
      <c r="K1" s="3"/>
      <c r="L1" s="3"/>
      <c r="M1" s="3"/>
      <c r="N1" s="3"/>
      <c r="O1" s="3"/>
      <c r="P1" s="4" t="s">
        <v>0</v>
      </c>
    </row>
    <row r="2" spans="1:16" x14ac:dyDescent="0.25">
      <c r="A2" s="1"/>
      <c r="B2" s="1"/>
      <c r="C2" s="1"/>
      <c r="D2" s="1"/>
      <c r="E2" s="1"/>
      <c r="F2" s="1"/>
      <c r="G2" s="1"/>
      <c r="H2" s="2"/>
      <c r="I2" s="1"/>
      <c r="J2" s="2"/>
      <c r="K2" s="5"/>
      <c r="L2" s="5"/>
      <c r="M2" s="5"/>
      <c r="N2" s="5"/>
      <c r="O2" s="5"/>
      <c r="P2" s="4" t="s">
        <v>1</v>
      </c>
    </row>
    <row r="3" spans="1:16" ht="15.75" x14ac:dyDescent="0.25">
      <c r="A3" s="1"/>
      <c r="B3" s="6"/>
      <c r="C3" s="6"/>
      <c r="D3" s="6"/>
      <c r="E3" s="6"/>
      <c r="F3" s="6"/>
      <c r="G3" s="6"/>
      <c r="H3" s="1"/>
      <c r="I3" s="1"/>
      <c r="J3" s="1"/>
      <c r="K3" s="7"/>
      <c r="L3" s="7"/>
      <c r="M3" s="7"/>
      <c r="N3" s="7"/>
      <c r="O3" s="7"/>
      <c r="P3" s="4" t="s">
        <v>2</v>
      </c>
    </row>
    <row r="4" spans="1:16" ht="15.75" x14ac:dyDescent="0.25">
      <c r="A4" s="1"/>
      <c r="B4" s="8"/>
      <c r="C4" s="8"/>
      <c r="D4" s="8"/>
      <c r="E4" s="8"/>
      <c r="F4" s="8"/>
      <c r="G4" s="8"/>
      <c r="H4" s="1"/>
      <c r="I4" s="1"/>
      <c r="J4" s="2"/>
      <c r="K4" s="5"/>
      <c r="L4" s="5"/>
      <c r="M4" s="5"/>
      <c r="N4" s="5"/>
      <c r="O4" s="5"/>
      <c r="P4" s="4" t="s">
        <v>3</v>
      </c>
    </row>
    <row r="5" spans="1:16" ht="15.75" x14ac:dyDescent="0.25">
      <c r="A5" s="1"/>
      <c r="B5" s="8"/>
      <c r="C5" s="8"/>
      <c r="D5" s="8"/>
      <c r="E5" s="8"/>
      <c r="F5" s="8"/>
      <c r="G5" s="8"/>
      <c r="H5" s="1"/>
      <c r="I5" s="1"/>
      <c r="J5" s="2"/>
      <c r="K5" s="5"/>
      <c r="L5" s="5"/>
      <c r="M5" s="5"/>
      <c r="N5" s="5"/>
      <c r="O5" s="5"/>
      <c r="P5" s="4" t="s">
        <v>4</v>
      </c>
    </row>
    <row r="6" spans="1:16" ht="15.75" x14ac:dyDescent="0.25">
      <c r="A6" s="1"/>
      <c r="B6" s="8"/>
      <c r="C6" s="8"/>
      <c r="D6" s="8"/>
      <c r="E6" s="8"/>
      <c r="F6" s="8"/>
      <c r="G6" s="8"/>
      <c r="H6" s="1"/>
      <c r="I6" s="1"/>
      <c r="J6" s="9"/>
      <c r="K6" s="10"/>
      <c r="L6" s="10"/>
      <c r="M6" s="10"/>
      <c r="N6" s="10"/>
      <c r="O6" s="10"/>
      <c r="P6" s="10"/>
    </row>
    <row r="7" spans="1:16" ht="15.75" x14ac:dyDescent="0.25">
      <c r="A7" s="437" t="s">
        <v>5</v>
      </c>
      <c r="B7" s="437"/>
      <c r="C7" s="437"/>
      <c r="D7" s="437"/>
      <c r="E7" s="437"/>
      <c r="F7" s="437"/>
      <c r="G7" s="437"/>
      <c r="H7" s="437"/>
      <c r="I7" s="437"/>
      <c r="J7" s="437"/>
      <c r="K7" s="437"/>
      <c r="L7" s="437"/>
      <c r="M7" s="437"/>
      <c r="N7" s="437"/>
      <c r="O7" s="437"/>
      <c r="P7" s="437"/>
    </row>
    <row r="8" spans="1:16" ht="15.75" x14ac:dyDescent="0.25">
      <c r="A8" s="437" t="s">
        <v>6</v>
      </c>
      <c r="B8" s="437"/>
      <c r="C8" s="437"/>
      <c r="D8" s="437"/>
      <c r="E8" s="437"/>
      <c r="F8" s="437"/>
      <c r="G8" s="437"/>
      <c r="H8" s="437"/>
      <c r="I8" s="437"/>
      <c r="J8" s="437"/>
      <c r="K8" s="437"/>
      <c r="L8" s="437"/>
      <c r="M8" s="437"/>
      <c r="N8" s="437"/>
      <c r="O8" s="437"/>
      <c r="P8" s="437"/>
    </row>
    <row r="9" spans="1:16" x14ac:dyDescent="0.25">
      <c r="A9" s="1"/>
      <c r="B9" s="11"/>
      <c r="C9" s="11"/>
      <c r="D9" s="11"/>
      <c r="E9" s="11"/>
      <c r="F9" s="11"/>
      <c r="G9" s="11"/>
      <c r="H9" s="1"/>
      <c r="I9" s="1"/>
      <c r="J9" s="1"/>
      <c r="K9" s="1"/>
      <c r="L9" s="1"/>
      <c r="M9" s="1"/>
      <c r="N9" s="1"/>
      <c r="O9" s="1"/>
      <c r="P9" s="1"/>
    </row>
    <row r="10" spans="1:16" ht="15.75" x14ac:dyDescent="0.25">
      <c r="A10" s="12" t="s">
        <v>7</v>
      </c>
      <c r="B10" s="13" t="s">
        <v>8</v>
      </c>
      <c r="C10" s="14"/>
      <c r="D10" s="438" t="s">
        <v>9</v>
      </c>
      <c r="E10" s="438"/>
      <c r="F10" s="438"/>
      <c r="G10" s="438"/>
      <c r="H10" s="438"/>
      <c r="I10" s="438"/>
      <c r="J10" s="438"/>
      <c r="K10" s="438"/>
      <c r="L10" s="438"/>
      <c r="M10" s="438"/>
      <c r="N10" s="1"/>
      <c r="O10" s="439">
        <v>43770299</v>
      </c>
      <c r="P10" s="439"/>
    </row>
    <row r="11" spans="1:16" ht="49.5" x14ac:dyDescent="0.25">
      <c r="A11" s="15"/>
      <c r="B11" s="16" t="s">
        <v>10</v>
      </c>
      <c r="C11" s="17"/>
      <c r="D11" s="431" t="s">
        <v>11</v>
      </c>
      <c r="E11" s="431"/>
      <c r="F11" s="431"/>
      <c r="G11" s="431"/>
      <c r="H11" s="431"/>
      <c r="I11" s="431"/>
      <c r="J11" s="431"/>
      <c r="K11" s="431"/>
      <c r="L11" s="431"/>
      <c r="M11" s="431"/>
      <c r="N11" s="18"/>
      <c r="O11" s="432" t="s">
        <v>12</v>
      </c>
      <c r="P11" s="432"/>
    </row>
    <row r="12" spans="1:16" ht="15.75" x14ac:dyDescent="0.25">
      <c r="A12" s="15"/>
      <c r="B12" s="8"/>
      <c r="C12" s="8"/>
      <c r="D12" s="8"/>
      <c r="E12" s="8"/>
      <c r="F12" s="8"/>
      <c r="G12" s="8"/>
      <c r="H12" s="19"/>
      <c r="I12" s="1"/>
      <c r="J12" s="1"/>
      <c r="K12" s="1"/>
      <c r="L12" s="1"/>
      <c r="M12" s="1"/>
      <c r="N12" s="1"/>
      <c r="O12" s="1"/>
      <c r="P12" s="1"/>
    </row>
    <row r="13" spans="1:16" ht="15.75" x14ac:dyDescent="0.25">
      <c r="A13" s="15" t="s">
        <v>13</v>
      </c>
      <c r="B13" s="13" t="s">
        <v>14</v>
      </c>
      <c r="C13" s="14"/>
      <c r="D13" s="433" t="s">
        <v>15</v>
      </c>
      <c r="E13" s="433"/>
      <c r="F13" s="433"/>
      <c r="G13" s="433"/>
      <c r="H13" s="433"/>
      <c r="I13" s="433"/>
      <c r="J13" s="433"/>
      <c r="K13" s="433"/>
      <c r="L13" s="433"/>
      <c r="M13" s="433"/>
      <c r="N13" s="1"/>
      <c r="O13" s="434" t="s">
        <v>16</v>
      </c>
      <c r="P13" s="434"/>
    </row>
    <row r="14" spans="1:16" ht="49.5" x14ac:dyDescent="0.25">
      <c r="A14" s="15"/>
      <c r="B14" s="16" t="s">
        <v>10</v>
      </c>
      <c r="C14" s="17"/>
      <c r="D14" s="432" t="s">
        <v>17</v>
      </c>
      <c r="E14" s="432"/>
      <c r="F14" s="432"/>
      <c r="G14" s="432"/>
      <c r="H14" s="432"/>
      <c r="I14" s="432"/>
      <c r="J14" s="432"/>
      <c r="K14" s="432"/>
      <c r="L14" s="432"/>
      <c r="M14" s="432"/>
      <c r="N14" s="18"/>
      <c r="O14" s="432" t="s">
        <v>12</v>
      </c>
      <c r="P14" s="432"/>
    </row>
    <row r="15" spans="1:16" ht="15.75" x14ac:dyDescent="0.25">
      <c r="A15" s="15"/>
      <c r="B15" s="8"/>
      <c r="C15" s="8"/>
      <c r="D15" s="8"/>
      <c r="E15" s="8"/>
      <c r="F15" s="8"/>
      <c r="G15" s="8"/>
      <c r="H15" s="19"/>
      <c r="I15" s="1"/>
      <c r="J15" s="1"/>
      <c r="K15" s="1"/>
      <c r="L15" s="1"/>
      <c r="M15" s="1"/>
      <c r="N15" s="1"/>
      <c r="O15" s="1"/>
      <c r="P15" s="1"/>
    </row>
    <row r="16" spans="1:16" ht="15.75" x14ac:dyDescent="0.25">
      <c r="A16" s="12" t="s">
        <v>18</v>
      </c>
      <c r="B16" s="13" t="s">
        <v>19</v>
      </c>
      <c r="C16" s="14"/>
      <c r="D16" s="20" t="s">
        <v>20</v>
      </c>
      <c r="E16" s="15"/>
      <c r="F16" s="434" t="s">
        <v>21</v>
      </c>
      <c r="G16" s="434"/>
      <c r="H16" s="435" t="s">
        <v>22</v>
      </c>
      <c r="I16" s="435"/>
      <c r="J16" s="435"/>
      <c r="K16" s="435"/>
      <c r="L16" s="435"/>
      <c r="M16" s="435"/>
      <c r="N16" s="21"/>
      <c r="O16" s="436" t="s">
        <v>23</v>
      </c>
      <c r="P16" s="436"/>
    </row>
    <row r="17" spans="1:16" ht="73.5" x14ac:dyDescent="0.25">
      <c r="A17" s="15"/>
      <c r="B17" s="16" t="s">
        <v>10</v>
      </c>
      <c r="C17" s="17"/>
      <c r="D17" s="22" t="s">
        <v>24</v>
      </c>
      <c r="E17" s="23"/>
      <c r="F17" s="430" t="s">
        <v>25</v>
      </c>
      <c r="G17" s="430"/>
      <c r="H17" s="431" t="s">
        <v>26</v>
      </c>
      <c r="I17" s="431"/>
      <c r="J17" s="431"/>
      <c r="K17" s="431"/>
      <c r="L17" s="431"/>
      <c r="M17" s="431"/>
      <c r="N17" s="24"/>
      <c r="O17" s="432" t="s">
        <v>27</v>
      </c>
      <c r="P17" s="432"/>
    </row>
    <row r="18" spans="1:16" ht="15.75" x14ac:dyDescent="0.25">
      <c r="A18" s="15"/>
      <c r="B18" s="8"/>
      <c r="C18" s="8"/>
      <c r="D18" s="8"/>
      <c r="E18" s="8"/>
      <c r="F18" s="8"/>
      <c r="G18" s="8"/>
      <c r="H18" s="19"/>
      <c r="I18" s="1"/>
      <c r="J18" s="1"/>
      <c r="K18" s="1"/>
      <c r="L18" s="1"/>
      <c r="M18" s="1"/>
      <c r="N18" s="1"/>
      <c r="O18" s="1"/>
      <c r="P18" s="1" t="s">
        <v>28</v>
      </c>
    </row>
    <row r="19" spans="1:16" x14ac:dyDescent="0.25">
      <c r="A19" s="25" t="s">
        <v>29</v>
      </c>
      <c r="B19" s="222" t="s">
        <v>30</v>
      </c>
      <c r="C19" s="222"/>
      <c r="D19" s="222"/>
      <c r="E19" s="222"/>
      <c r="F19" s="222"/>
      <c r="G19" s="222"/>
      <c r="H19" s="222"/>
      <c r="I19" s="222"/>
      <c r="J19" s="222"/>
      <c r="K19" s="222"/>
      <c r="L19" s="222"/>
      <c r="M19" s="222"/>
      <c r="N19" s="222"/>
      <c r="O19" s="222"/>
      <c r="P19" s="222"/>
    </row>
    <row r="20" spans="1:16" ht="15.75" x14ac:dyDescent="0.25">
      <c r="A20" s="25"/>
      <c r="B20" s="26"/>
      <c r="C20" s="26"/>
      <c r="D20" s="26"/>
      <c r="E20" s="26"/>
      <c r="F20" s="26"/>
      <c r="G20" s="26"/>
      <c r="H20" s="26"/>
      <c r="I20" s="26"/>
      <c r="J20" s="26"/>
      <c r="K20" s="26"/>
      <c r="L20" s="26"/>
      <c r="M20" s="26"/>
      <c r="N20" s="26"/>
      <c r="O20" s="26"/>
      <c r="P20" s="26"/>
    </row>
    <row r="21" spans="1:16" ht="15.75" x14ac:dyDescent="0.25">
      <c r="A21" s="25"/>
      <c r="B21" s="27" t="s">
        <v>31</v>
      </c>
      <c r="C21" s="411" t="s">
        <v>32</v>
      </c>
      <c r="D21" s="411"/>
      <c r="E21" s="411"/>
      <c r="F21" s="411"/>
      <c r="G21" s="411"/>
      <c r="H21" s="411"/>
      <c r="I21" s="411"/>
      <c r="J21" s="411"/>
      <c r="K21" s="411"/>
      <c r="L21" s="411"/>
      <c r="M21" s="411"/>
      <c r="N21" s="411"/>
      <c r="O21" s="411"/>
      <c r="P21" s="411"/>
    </row>
    <row r="22" spans="1:16" ht="15.75" x14ac:dyDescent="0.25">
      <c r="A22" s="25"/>
      <c r="B22" s="29">
        <v>1</v>
      </c>
      <c r="C22" s="426" t="s">
        <v>33</v>
      </c>
      <c r="D22" s="426"/>
      <c r="E22" s="426"/>
      <c r="F22" s="426"/>
      <c r="G22" s="426"/>
      <c r="H22" s="426"/>
      <c r="I22" s="426"/>
      <c r="J22" s="426"/>
      <c r="K22" s="426"/>
      <c r="L22" s="426"/>
      <c r="M22" s="426"/>
      <c r="N22" s="426"/>
      <c r="O22" s="426"/>
      <c r="P22" s="426"/>
    </row>
    <row r="23" spans="1:16" ht="35.25" customHeight="1" x14ac:dyDescent="0.25">
      <c r="A23" s="25"/>
      <c r="B23" s="27">
        <v>2</v>
      </c>
      <c r="C23" s="426" t="s">
        <v>34</v>
      </c>
      <c r="D23" s="426"/>
      <c r="E23" s="426"/>
      <c r="F23" s="426"/>
      <c r="G23" s="426"/>
      <c r="H23" s="426"/>
      <c r="I23" s="426"/>
      <c r="J23" s="426"/>
      <c r="K23" s="426"/>
      <c r="L23" s="426"/>
      <c r="M23" s="426"/>
      <c r="N23" s="426"/>
      <c r="O23" s="426"/>
      <c r="P23" s="426"/>
    </row>
    <row r="24" spans="1:16" ht="15.75" x14ac:dyDescent="0.25">
      <c r="A24" s="25"/>
      <c r="B24" s="26"/>
      <c r="C24" s="26"/>
      <c r="D24" s="26"/>
      <c r="E24" s="26"/>
      <c r="F24" s="26"/>
      <c r="G24" s="26"/>
      <c r="H24" s="26"/>
      <c r="I24" s="26"/>
      <c r="J24" s="26"/>
      <c r="K24" s="26"/>
      <c r="L24" s="26"/>
      <c r="M24" s="26"/>
      <c r="N24" s="26"/>
      <c r="O24" s="26"/>
      <c r="P24" s="26"/>
    </row>
    <row r="25" spans="1:16" x14ac:dyDescent="0.25">
      <c r="A25" s="25" t="s">
        <v>35</v>
      </c>
      <c r="B25" s="427" t="s">
        <v>36</v>
      </c>
      <c r="C25" s="427"/>
      <c r="D25" s="427"/>
      <c r="E25" s="427"/>
      <c r="F25" s="427"/>
      <c r="G25" s="427"/>
      <c r="H25" s="427"/>
      <c r="I25" s="427"/>
      <c r="J25" s="427"/>
      <c r="K25" s="427"/>
      <c r="L25" s="427"/>
      <c r="M25" s="427"/>
      <c r="N25" s="427"/>
      <c r="O25" s="427"/>
      <c r="P25" s="427"/>
    </row>
    <row r="26" spans="1:16" x14ac:dyDescent="0.25">
      <c r="A26" s="30"/>
      <c r="B26" s="2"/>
      <c r="C26" s="2"/>
      <c r="D26" s="2"/>
      <c r="E26" s="2"/>
      <c r="F26" s="2"/>
      <c r="G26" s="2"/>
      <c r="H26" s="1"/>
      <c r="I26" s="1"/>
      <c r="J26" s="1"/>
      <c r="K26" s="1"/>
      <c r="L26" s="1"/>
      <c r="M26" s="1"/>
      <c r="N26" s="1"/>
      <c r="O26" s="1"/>
      <c r="P26" s="1"/>
    </row>
    <row r="27" spans="1:16" x14ac:dyDescent="0.25">
      <c r="A27" s="25" t="s">
        <v>37</v>
      </c>
      <c r="B27" s="222" t="s">
        <v>38</v>
      </c>
      <c r="C27" s="222"/>
      <c r="D27" s="222"/>
      <c r="E27" s="222"/>
      <c r="F27" s="222"/>
      <c r="G27" s="222"/>
      <c r="H27" s="222"/>
      <c r="I27" s="222"/>
      <c r="J27" s="222"/>
      <c r="K27" s="222"/>
      <c r="L27" s="222"/>
      <c r="M27" s="222"/>
      <c r="N27" s="222"/>
      <c r="O27" s="222"/>
      <c r="P27" s="222"/>
    </row>
    <row r="28" spans="1:16" x14ac:dyDescent="0.25">
      <c r="A28" s="1"/>
      <c r="B28" s="31"/>
      <c r="C28" s="31"/>
      <c r="D28" s="31"/>
      <c r="E28" s="31"/>
      <c r="F28" s="31"/>
      <c r="G28" s="31"/>
      <c r="H28" s="1"/>
      <c r="I28" s="1"/>
      <c r="J28" s="1"/>
      <c r="K28" s="1"/>
      <c r="L28" s="1"/>
      <c r="M28" s="1"/>
      <c r="N28" s="1"/>
      <c r="O28" s="1"/>
      <c r="P28" s="1"/>
    </row>
    <row r="29" spans="1:16" ht="15.75" x14ac:dyDescent="0.25">
      <c r="A29" s="1"/>
      <c r="B29" s="32" t="s">
        <v>39</v>
      </c>
      <c r="C29" s="411" t="s">
        <v>40</v>
      </c>
      <c r="D29" s="411"/>
      <c r="E29" s="411"/>
      <c r="F29" s="411"/>
      <c r="G29" s="411"/>
      <c r="H29" s="411"/>
      <c r="I29" s="411"/>
      <c r="J29" s="411"/>
      <c r="K29" s="411"/>
      <c r="L29" s="411"/>
      <c r="M29" s="411"/>
      <c r="N29" s="411"/>
      <c r="O29" s="411"/>
      <c r="P29" s="411"/>
    </row>
    <row r="30" spans="1:16" ht="15.75" x14ac:dyDescent="0.25">
      <c r="A30" s="1"/>
      <c r="B30" s="33"/>
      <c r="C30" s="411" t="s">
        <v>41</v>
      </c>
      <c r="D30" s="411"/>
      <c r="E30" s="411"/>
      <c r="F30" s="411"/>
      <c r="G30" s="411"/>
      <c r="H30" s="411"/>
      <c r="I30" s="411"/>
      <c r="J30" s="411"/>
      <c r="K30" s="411"/>
      <c r="L30" s="411"/>
      <c r="M30" s="411"/>
      <c r="N30" s="411"/>
      <c r="O30" s="411"/>
      <c r="P30" s="411"/>
    </row>
    <row r="31" spans="1:16" ht="15.75" x14ac:dyDescent="0.25">
      <c r="A31" s="1"/>
      <c r="B31" s="428">
        <v>1</v>
      </c>
      <c r="C31" s="426" t="s">
        <v>42</v>
      </c>
      <c r="D31" s="426"/>
      <c r="E31" s="426"/>
      <c r="F31" s="426"/>
      <c r="G31" s="426"/>
      <c r="H31" s="426"/>
      <c r="I31" s="426"/>
      <c r="J31" s="426"/>
      <c r="K31" s="426"/>
      <c r="L31" s="426"/>
      <c r="M31" s="426"/>
      <c r="N31" s="426"/>
      <c r="O31" s="426"/>
      <c r="P31" s="426"/>
    </row>
    <row r="32" spans="1:16" ht="15.75" x14ac:dyDescent="0.25">
      <c r="A32" s="1"/>
      <c r="B32" s="429"/>
      <c r="C32" s="426" t="s">
        <v>43</v>
      </c>
      <c r="D32" s="426"/>
      <c r="E32" s="426"/>
      <c r="F32" s="426"/>
      <c r="G32" s="426"/>
      <c r="H32" s="426"/>
      <c r="I32" s="426"/>
      <c r="J32" s="426"/>
      <c r="K32" s="426"/>
      <c r="L32" s="426"/>
      <c r="M32" s="426"/>
      <c r="N32" s="426"/>
      <c r="O32" s="426"/>
      <c r="P32" s="426"/>
    </row>
    <row r="33" spans="1:16" ht="15.75" x14ac:dyDescent="0.25">
      <c r="A33" s="1"/>
      <c r="B33" s="34"/>
      <c r="C33" s="26"/>
      <c r="D33" s="26"/>
      <c r="E33" s="26"/>
      <c r="F33" s="26"/>
      <c r="G33" s="26"/>
      <c r="H33" s="26"/>
      <c r="I33" s="26"/>
      <c r="J33" s="26"/>
      <c r="K33" s="26"/>
      <c r="L33" s="26"/>
      <c r="M33" s="26"/>
      <c r="N33" s="26"/>
      <c r="O33" s="26"/>
      <c r="P33" s="26"/>
    </row>
    <row r="34" spans="1:16" x14ac:dyDescent="0.25">
      <c r="A34" s="1"/>
      <c r="B34" s="31"/>
      <c r="C34" s="31"/>
      <c r="D34" s="31"/>
      <c r="E34" s="31"/>
      <c r="F34" s="31"/>
      <c r="G34" s="31"/>
      <c r="H34" s="1"/>
      <c r="I34" s="1"/>
      <c r="J34" s="1"/>
      <c r="K34" s="1"/>
      <c r="L34" s="1"/>
      <c r="M34" s="1"/>
      <c r="N34" s="1"/>
      <c r="O34" s="1"/>
      <c r="P34" s="1"/>
    </row>
    <row r="35" spans="1:16" x14ac:dyDescent="0.25">
      <c r="A35" s="25" t="s">
        <v>44</v>
      </c>
      <c r="B35" s="222" t="s">
        <v>45</v>
      </c>
      <c r="C35" s="222"/>
      <c r="D35" s="222"/>
      <c r="E35" s="222"/>
      <c r="F35" s="222"/>
      <c r="G35" s="222"/>
      <c r="H35" s="222"/>
      <c r="I35" s="222"/>
      <c r="J35" s="222"/>
      <c r="K35" s="222"/>
      <c r="L35" s="222"/>
      <c r="M35" s="222"/>
      <c r="N35" s="222"/>
      <c r="O35" s="222"/>
      <c r="P35" s="222"/>
    </row>
    <row r="36" spans="1:16" x14ac:dyDescent="0.25">
      <c r="A36" s="25" t="s">
        <v>44</v>
      </c>
      <c r="B36" s="222" t="s">
        <v>46</v>
      </c>
      <c r="C36" s="222"/>
      <c r="D36" s="222"/>
      <c r="E36" s="222"/>
      <c r="F36" s="222"/>
      <c r="G36" s="222"/>
      <c r="H36" s="222"/>
      <c r="I36" s="222"/>
      <c r="J36" s="222"/>
      <c r="K36" s="222"/>
      <c r="L36" s="222"/>
      <c r="M36" s="222"/>
      <c r="N36" s="222"/>
      <c r="O36" s="222"/>
      <c r="P36" s="222"/>
    </row>
    <row r="37" spans="1:16" ht="15.75" x14ac:dyDescent="0.25">
      <c r="A37" s="35"/>
      <c r="B37" s="26"/>
      <c r="C37" s="26"/>
      <c r="D37" s="26"/>
      <c r="E37" s="26"/>
      <c r="F37" s="26"/>
      <c r="G37" s="26"/>
      <c r="H37" s="26"/>
      <c r="I37" s="26"/>
      <c r="J37" s="26"/>
      <c r="K37" s="26"/>
      <c r="L37" s="26"/>
      <c r="M37" s="26"/>
      <c r="N37" s="26"/>
      <c r="O37" s="26"/>
      <c r="P37" s="36" t="s">
        <v>47</v>
      </c>
    </row>
    <row r="38" spans="1:16" x14ac:dyDescent="0.25">
      <c r="A38" s="1"/>
      <c r="B38" s="419" t="s">
        <v>39</v>
      </c>
      <c r="C38" s="421" t="s">
        <v>48</v>
      </c>
      <c r="D38" s="422"/>
      <c r="E38" s="422"/>
      <c r="F38" s="422"/>
      <c r="G38" s="422"/>
      <c r="H38" s="417" t="s">
        <v>49</v>
      </c>
      <c r="I38" s="418"/>
      <c r="J38" s="425"/>
      <c r="K38" s="417" t="s">
        <v>50</v>
      </c>
      <c r="L38" s="418"/>
      <c r="M38" s="425"/>
      <c r="N38" s="417" t="s">
        <v>51</v>
      </c>
      <c r="O38" s="418"/>
      <c r="P38" s="425"/>
    </row>
    <row r="39" spans="1:16" ht="25.5" x14ac:dyDescent="0.25">
      <c r="A39" s="1"/>
      <c r="B39" s="420"/>
      <c r="C39" s="423"/>
      <c r="D39" s="424"/>
      <c r="E39" s="424"/>
      <c r="F39" s="424"/>
      <c r="G39" s="424"/>
      <c r="H39" s="39" t="s">
        <v>52</v>
      </c>
      <c r="I39" s="39" t="s">
        <v>53</v>
      </c>
      <c r="J39" s="39" t="s">
        <v>54</v>
      </c>
      <c r="K39" s="39" t="s">
        <v>52</v>
      </c>
      <c r="L39" s="39" t="s">
        <v>53</v>
      </c>
      <c r="M39" s="40" t="s">
        <v>54</v>
      </c>
      <c r="N39" s="39" t="s">
        <v>52</v>
      </c>
      <c r="O39" s="39" t="s">
        <v>53</v>
      </c>
      <c r="P39" s="39" t="s">
        <v>54</v>
      </c>
    </row>
    <row r="40" spans="1:16" x14ac:dyDescent="0.25">
      <c r="A40" s="1"/>
      <c r="B40" s="41">
        <v>1</v>
      </c>
      <c r="C40" s="417">
        <v>2</v>
      </c>
      <c r="D40" s="418"/>
      <c r="E40" s="418"/>
      <c r="F40" s="418"/>
      <c r="G40" s="418"/>
      <c r="H40" s="42">
        <v>3</v>
      </c>
      <c r="I40" s="42">
        <v>4</v>
      </c>
      <c r="J40" s="42">
        <v>5</v>
      </c>
      <c r="K40" s="43">
        <v>6</v>
      </c>
      <c r="L40" s="44">
        <v>7</v>
      </c>
      <c r="M40" s="44">
        <v>8</v>
      </c>
      <c r="N40" s="42">
        <v>9</v>
      </c>
      <c r="O40" s="42">
        <v>10</v>
      </c>
      <c r="P40" s="42">
        <v>11</v>
      </c>
    </row>
    <row r="41" spans="1:16" ht="57" customHeight="1" x14ac:dyDescent="0.25">
      <c r="A41" s="1"/>
      <c r="B41" s="41">
        <v>1</v>
      </c>
      <c r="C41" s="412" t="s">
        <v>55</v>
      </c>
      <c r="D41" s="413"/>
      <c r="E41" s="413"/>
      <c r="F41" s="413"/>
      <c r="G41" s="413"/>
      <c r="H41" s="45">
        <v>3551689.63</v>
      </c>
      <c r="I41" s="45">
        <v>203900</v>
      </c>
      <c r="J41" s="45">
        <f>SUM(H41:I41)</f>
        <v>3755589.63</v>
      </c>
      <c r="K41" s="46">
        <v>3550564.78</v>
      </c>
      <c r="L41" s="47">
        <v>203760</v>
      </c>
      <c r="M41" s="48">
        <f>K41+L41</f>
        <v>3754324.78</v>
      </c>
      <c r="N41" s="45">
        <f>K41-H41</f>
        <v>-1124.8500000000931</v>
      </c>
      <c r="O41" s="45">
        <f>L41-I41</f>
        <v>-140</v>
      </c>
      <c r="P41" s="45">
        <f t="shared" ref="P41:P48" si="0">SUM(N41:O41)</f>
        <v>-1264.8500000000931</v>
      </c>
    </row>
    <row r="42" spans="1:16" ht="23.25" customHeight="1" x14ac:dyDescent="0.25">
      <c r="A42" s="1"/>
      <c r="B42" s="41">
        <v>2</v>
      </c>
      <c r="C42" s="412" t="s">
        <v>56</v>
      </c>
      <c r="D42" s="413"/>
      <c r="E42" s="413"/>
      <c r="F42" s="413"/>
      <c r="G42" s="413"/>
      <c r="H42" s="45">
        <v>2000000</v>
      </c>
      <c r="I42" s="45"/>
      <c r="J42" s="45">
        <f t="shared" ref="J42:J48" si="1">SUM(H42:I42)</f>
        <v>2000000</v>
      </c>
      <c r="K42" s="48">
        <v>2000000</v>
      </c>
      <c r="L42" s="47"/>
      <c r="M42" s="48">
        <f t="shared" ref="M42:M48" si="2">K42+L42</f>
        <v>2000000</v>
      </c>
      <c r="N42" s="45">
        <f t="shared" ref="N42:O48" si="3">K42-H42</f>
        <v>0</v>
      </c>
      <c r="O42" s="45">
        <f t="shared" si="3"/>
        <v>0</v>
      </c>
      <c r="P42" s="45">
        <f t="shared" si="0"/>
        <v>0</v>
      </c>
    </row>
    <row r="43" spans="1:16" ht="20.25" customHeight="1" x14ac:dyDescent="0.25">
      <c r="A43" s="1"/>
      <c r="B43" s="41">
        <v>3</v>
      </c>
      <c r="C43" s="412" t="s">
        <v>57</v>
      </c>
      <c r="D43" s="413"/>
      <c r="E43" s="413"/>
      <c r="F43" s="413"/>
      <c r="G43" s="413"/>
      <c r="H43" s="45">
        <v>18139182.879999999</v>
      </c>
      <c r="I43" s="45"/>
      <c r="J43" s="45">
        <f t="shared" si="1"/>
        <v>18139182.879999999</v>
      </c>
      <c r="K43" s="46">
        <v>18139182.809999999</v>
      </c>
      <c r="L43" s="47"/>
      <c r="M43" s="48">
        <f t="shared" si="2"/>
        <v>18139182.809999999</v>
      </c>
      <c r="N43" s="45">
        <f t="shared" si="3"/>
        <v>-7.0000000298023224E-2</v>
      </c>
      <c r="O43" s="45">
        <f t="shared" si="3"/>
        <v>0</v>
      </c>
      <c r="P43" s="45">
        <f t="shared" si="0"/>
        <v>-7.0000000298023224E-2</v>
      </c>
    </row>
    <row r="44" spans="1:16" ht="24.75" customHeight="1" x14ac:dyDescent="0.25">
      <c r="A44" s="1"/>
      <c r="B44" s="41">
        <v>4</v>
      </c>
      <c r="C44" s="412" t="s">
        <v>58</v>
      </c>
      <c r="D44" s="413"/>
      <c r="E44" s="413"/>
      <c r="F44" s="413"/>
      <c r="G44" s="413"/>
      <c r="H44" s="45">
        <v>3201748.41</v>
      </c>
      <c r="I44" s="45"/>
      <c r="J44" s="45">
        <f t="shared" si="1"/>
        <v>3201748.41</v>
      </c>
      <c r="K44" s="46">
        <v>3201748.41</v>
      </c>
      <c r="L44" s="47"/>
      <c r="M44" s="48">
        <f t="shared" si="2"/>
        <v>3201748.41</v>
      </c>
      <c r="N44" s="45">
        <f t="shared" si="3"/>
        <v>0</v>
      </c>
      <c r="O44" s="45">
        <f t="shared" si="3"/>
        <v>0</v>
      </c>
      <c r="P44" s="45">
        <f t="shared" si="0"/>
        <v>0</v>
      </c>
    </row>
    <row r="45" spans="1:16" x14ac:dyDescent="0.25">
      <c r="A45" s="1"/>
      <c r="B45" s="41">
        <v>5</v>
      </c>
      <c r="C45" s="412" t="s">
        <v>59</v>
      </c>
      <c r="D45" s="413"/>
      <c r="E45" s="413"/>
      <c r="F45" s="413"/>
      <c r="G45" s="413"/>
      <c r="H45" s="45">
        <v>6308858.6200000001</v>
      </c>
      <c r="I45" s="45"/>
      <c r="J45" s="45">
        <f t="shared" si="1"/>
        <v>6308858.6200000001</v>
      </c>
      <c r="K45" s="46">
        <v>6308858.6200000001</v>
      </c>
      <c r="L45" s="47"/>
      <c r="M45" s="48">
        <f t="shared" si="2"/>
        <v>6308858.6200000001</v>
      </c>
      <c r="N45" s="45">
        <f t="shared" si="3"/>
        <v>0</v>
      </c>
      <c r="O45" s="45">
        <f t="shared" si="3"/>
        <v>0</v>
      </c>
      <c r="P45" s="45">
        <f t="shared" si="0"/>
        <v>0</v>
      </c>
    </row>
    <row r="46" spans="1:16" x14ac:dyDescent="0.25">
      <c r="A46" s="1"/>
      <c r="B46" s="41">
        <v>6</v>
      </c>
      <c r="C46" s="412" t="s">
        <v>60</v>
      </c>
      <c r="D46" s="413"/>
      <c r="E46" s="413"/>
      <c r="F46" s="413"/>
      <c r="G46" s="413"/>
      <c r="H46" s="45">
        <v>0</v>
      </c>
      <c r="I46" s="45"/>
      <c r="J46" s="45">
        <f t="shared" si="1"/>
        <v>0</v>
      </c>
      <c r="K46" s="49"/>
      <c r="L46" s="47"/>
      <c r="M46" s="48">
        <f t="shared" si="2"/>
        <v>0</v>
      </c>
      <c r="N46" s="45">
        <f t="shared" si="3"/>
        <v>0</v>
      </c>
      <c r="O46" s="45">
        <f t="shared" si="3"/>
        <v>0</v>
      </c>
      <c r="P46" s="45">
        <f t="shared" si="0"/>
        <v>0</v>
      </c>
    </row>
    <row r="47" spans="1:16" ht="28.5" customHeight="1" x14ac:dyDescent="0.25">
      <c r="A47" s="1"/>
      <c r="B47" s="41">
        <v>7</v>
      </c>
      <c r="C47" s="412" t="s">
        <v>61</v>
      </c>
      <c r="D47" s="413"/>
      <c r="E47" s="413"/>
      <c r="F47" s="413"/>
      <c r="G47" s="413"/>
      <c r="H47" s="45">
        <v>277398</v>
      </c>
      <c r="I47" s="45"/>
      <c r="J47" s="45">
        <f t="shared" si="1"/>
        <v>277398</v>
      </c>
      <c r="K47" s="46">
        <v>277398</v>
      </c>
      <c r="L47" s="47"/>
      <c r="M47" s="48">
        <f t="shared" si="2"/>
        <v>277398</v>
      </c>
      <c r="N47" s="45">
        <f t="shared" si="3"/>
        <v>0</v>
      </c>
      <c r="O47" s="45">
        <f t="shared" si="3"/>
        <v>0</v>
      </c>
      <c r="P47" s="45">
        <f t="shared" si="0"/>
        <v>0</v>
      </c>
    </row>
    <row r="48" spans="1:16" x14ac:dyDescent="0.25">
      <c r="A48" s="1"/>
      <c r="B48" s="50">
        <v>8</v>
      </c>
      <c r="C48" s="412" t="s">
        <v>62</v>
      </c>
      <c r="D48" s="413"/>
      <c r="E48" s="413"/>
      <c r="F48" s="413"/>
      <c r="G48" s="414"/>
      <c r="H48" s="45">
        <v>40594.22</v>
      </c>
      <c r="I48" s="45"/>
      <c r="J48" s="45">
        <f t="shared" si="1"/>
        <v>40594.22</v>
      </c>
      <c r="K48" s="46">
        <v>40583.74</v>
      </c>
      <c r="L48" s="47"/>
      <c r="M48" s="48">
        <f t="shared" si="2"/>
        <v>40583.74</v>
      </c>
      <c r="N48" s="45">
        <f t="shared" si="3"/>
        <v>-10.480000000003201</v>
      </c>
      <c r="O48" s="45">
        <f t="shared" si="3"/>
        <v>0</v>
      </c>
      <c r="P48" s="45">
        <f t="shared" si="0"/>
        <v>-10.480000000003201</v>
      </c>
    </row>
    <row r="49" spans="1:16" x14ac:dyDescent="0.25">
      <c r="A49" s="1"/>
      <c r="B49" s="51"/>
      <c r="C49" s="400" t="s">
        <v>63</v>
      </c>
      <c r="D49" s="400"/>
      <c r="E49" s="400"/>
      <c r="F49" s="400"/>
      <c r="G49" s="400"/>
      <c r="H49" s="52">
        <f>H41+H43+H44+H45+H47+H48</f>
        <v>31519471.759999998</v>
      </c>
      <c r="I49" s="52">
        <f>I41+I43+I44+I45+I47</f>
        <v>203900</v>
      </c>
      <c r="J49" s="52">
        <f>J41+J43+J44+J45+J47+J48</f>
        <v>31723371.759999998</v>
      </c>
      <c r="K49" s="52">
        <f>K41+K43+K44+K45+K47+K48</f>
        <v>31518336.359999999</v>
      </c>
      <c r="L49" s="52">
        <f>L41+L43+L44+L45+L47</f>
        <v>203760</v>
      </c>
      <c r="M49" s="52">
        <f>M41+M43+M44+M45+M47+M48</f>
        <v>31722096.359999999</v>
      </c>
      <c r="N49" s="52">
        <f>N41+N43+N44+N45+N47+N48</f>
        <v>-1135.4000000003944</v>
      </c>
      <c r="O49" s="52">
        <f>O41+O43+O44+O45+O47+O48</f>
        <v>-140</v>
      </c>
      <c r="P49" s="52">
        <f>N49+O49</f>
        <v>-1275.4000000003944</v>
      </c>
    </row>
    <row r="50" spans="1:16" ht="15.75" x14ac:dyDescent="0.25">
      <c r="A50" s="1"/>
      <c r="B50" s="1"/>
      <c r="C50" s="53"/>
      <c r="D50" s="53"/>
      <c r="E50" s="53"/>
      <c r="F50" s="53"/>
      <c r="G50" s="53"/>
      <c r="H50" s="54"/>
      <c r="I50" s="54"/>
      <c r="J50" s="54"/>
      <c r="K50" s="54"/>
      <c r="L50" s="54"/>
      <c r="M50" s="54"/>
      <c r="N50" s="54"/>
      <c r="O50" s="54"/>
      <c r="P50" s="54"/>
    </row>
    <row r="51" spans="1:16" ht="33" customHeight="1" x14ac:dyDescent="0.25">
      <c r="A51" s="30" t="s">
        <v>44</v>
      </c>
      <c r="B51" s="415" t="s">
        <v>64</v>
      </c>
      <c r="C51" s="416"/>
      <c r="D51" s="416"/>
      <c r="E51" s="416"/>
      <c r="F51" s="416"/>
      <c r="G51" s="416"/>
      <c r="H51" s="416"/>
      <c r="I51" s="416"/>
      <c r="J51" s="416"/>
      <c r="K51" s="416"/>
      <c r="L51" s="416"/>
      <c r="M51" s="416"/>
      <c r="N51" s="416"/>
      <c r="O51" s="416"/>
      <c r="P51" s="416"/>
    </row>
    <row r="52" spans="1:16" ht="23.25" customHeight="1" x14ac:dyDescent="0.25">
      <c r="A52" s="30"/>
      <c r="B52" s="55"/>
      <c r="C52" s="56"/>
      <c r="D52" s="56"/>
      <c r="E52" s="56"/>
      <c r="F52" s="56"/>
      <c r="G52" s="56"/>
      <c r="H52" s="56"/>
      <c r="I52" s="56"/>
      <c r="J52" s="56"/>
      <c r="K52" s="56"/>
      <c r="L52" s="56"/>
      <c r="M52" s="56"/>
      <c r="N52" s="56"/>
      <c r="O52" s="56"/>
      <c r="P52" s="56"/>
    </row>
    <row r="53" spans="1:16" ht="15.75" x14ac:dyDescent="0.25">
      <c r="A53" s="1"/>
      <c r="B53" s="32" t="s">
        <v>39</v>
      </c>
      <c r="C53" s="411" t="s">
        <v>65</v>
      </c>
      <c r="D53" s="411"/>
      <c r="E53" s="411"/>
      <c r="F53" s="411"/>
      <c r="G53" s="411"/>
      <c r="H53" s="411"/>
      <c r="I53" s="411"/>
      <c r="J53" s="411"/>
      <c r="K53" s="411"/>
      <c r="L53" s="411"/>
      <c r="M53" s="411"/>
      <c r="N53" s="411"/>
      <c r="O53" s="411"/>
      <c r="P53" s="411"/>
    </row>
    <row r="54" spans="1:16" ht="15.75" x14ac:dyDescent="0.25">
      <c r="A54" s="1"/>
      <c r="B54" s="33">
        <v>1</v>
      </c>
      <c r="C54" s="411">
        <v>2</v>
      </c>
      <c r="D54" s="411"/>
      <c r="E54" s="411"/>
      <c r="F54" s="411"/>
      <c r="G54" s="411"/>
      <c r="H54" s="411"/>
      <c r="I54" s="411"/>
      <c r="J54" s="411"/>
      <c r="K54" s="411"/>
      <c r="L54" s="411"/>
      <c r="M54" s="411"/>
      <c r="N54" s="411"/>
      <c r="O54" s="411"/>
      <c r="P54" s="411"/>
    </row>
    <row r="55" spans="1:16" ht="30" customHeight="1" x14ac:dyDescent="0.25">
      <c r="A55" s="1"/>
      <c r="B55" s="57">
        <v>1</v>
      </c>
      <c r="C55" s="401" t="s">
        <v>66</v>
      </c>
      <c r="D55" s="402"/>
      <c r="E55" s="402"/>
      <c r="F55" s="402"/>
      <c r="G55" s="402"/>
      <c r="H55" s="402"/>
      <c r="I55" s="402"/>
      <c r="J55" s="402"/>
      <c r="K55" s="402"/>
      <c r="L55" s="402"/>
      <c r="M55" s="402"/>
      <c r="N55" s="402"/>
      <c r="O55" s="402"/>
      <c r="P55" s="402"/>
    </row>
    <row r="56" spans="1:16" ht="15.75" x14ac:dyDescent="0.25">
      <c r="A56" s="1"/>
      <c r="B56" s="57">
        <v>2</v>
      </c>
      <c r="C56" s="401" t="s">
        <v>67</v>
      </c>
      <c r="D56" s="402"/>
      <c r="E56" s="402"/>
      <c r="F56" s="402"/>
      <c r="G56" s="402"/>
      <c r="H56" s="402"/>
      <c r="I56" s="402"/>
      <c r="J56" s="402"/>
      <c r="K56" s="402"/>
      <c r="L56" s="402"/>
      <c r="M56" s="402"/>
      <c r="N56" s="402"/>
      <c r="O56" s="402"/>
      <c r="P56" s="402"/>
    </row>
    <row r="57" spans="1:16" ht="15.75" x14ac:dyDescent="0.25">
      <c r="A57" s="1"/>
      <c r="B57" s="57">
        <v>3</v>
      </c>
      <c r="C57" s="403" t="s">
        <v>68</v>
      </c>
      <c r="D57" s="404"/>
      <c r="E57" s="404"/>
      <c r="F57" s="404"/>
      <c r="G57" s="404"/>
      <c r="H57" s="404"/>
      <c r="I57" s="404"/>
      <c r="J57" s="404"/>
      <c r="K57" s="404"/>
      <c r="L57" s="404"/>
      <c r="M57" s="404"/>
      <c r="N57" s="404"/>
      <c r="O57" s="404"/>
      <c r="P57" s="401"/>
    </row>
    <row r="58" spans="1:16" ht="15.75" x14ac:dyDescent="0.25">
      <c r="A58" s="1"/>
      <c r="B58" s="57">
        <v>4</v>
      </c>
      <c r="C58" s="403" t="s">
        <v>67</v>
      </c>
      <c r="D58" s="404"/>
      <c r="E58" s="404"/>
      <c r="F58" s="404"/>
      <c r="G58" s="404"/>
      <c r="H58" s="404"/>
      <c r="I58" s="404"/>
      <c r="J58" s="404"/>
      <c r="K58" s="404"/>
      <c r="L58" s="404"/>
      <c r="M58" s="404"/>
      <c r="N58" s="404"/>
      <c r="O58" s="404"/>
      <c r="P58" s="401"/>
    </row>
    <row r="59" spans="1:16" ht="15.75" x14ac:dyDescent="0.25">
      <c r="A59" s="1"/>
      <c r="B59" s="57">
        <v>5</v>
      </c>
      <c r="C59" s="403" t="s">
        <v>67</v>
      </c>
      <c r="D59" s="404"/>
      <c r="E59" s="404"/>
      <c r="F59" s="404"/>
      <c r="G59" s="404"/>
      <c r="H59" s="404"/>
      <c r="I59" s="404"/>
      <c r="J59" s="404"/>
      <c r="K59" s="404"/>
      <c r="L59" s="404"/>
      <c r="M59" s="404"/>
      <c r="N59" s="404"/>
      <c r="O59" s="404"/>
      <c r="P59" s="401"/>
    </row>
    <row r="60" spans="1:16" ht="15.75" x14ac:dyDescent="0.25">
      <c r="A60" s="1"/>
      <c r="B60" s="57">
        <v>7</v>
      </c>
      <c r="C60" s="401" t="s">
        <v>67</v>
      </c>
      <c r="D60" s="402"/>
      <c r="E60" s="402"/>
      <c r="F60" s="402"/>
      <c r="G60" s="402"/>
      <c r="H60" s="402"/>
      <c r="I60" s="402"/>
      <c r="J60" s="402"/>
      <c r="K60" s="402"/>
      <c r="L60" s="402"/>
      <c r="M60" s="402"/>
      <c r="N60" s="402"/>
      <c r="O60" s="402"/>
      <c r="P60" s="402"/>
    </row>
    <row r="61" spans="1:16" ht="15.75" x14ac:dyDescent="0.25">
      <c r="A61" s="1"/>
      <c r="B61" s="57">
        <v>8</v>
      </c>
      <c r="C61" s="403" t="s">
        <v>202</v>
      </c>
      <c r="D61" s="404"/>
      <c r="E61" s="404"/>
      <c r="F61" s="404"/>
      <c r="G61" s="404"/>
      <c r="H61" s="404"/>
      <c r="I61" s="404"/>
      <c r="J61" s="404"/>
      <c r="K61" s="404"/>
      <c r="L61" s="404"/>
      <c r="M61" s="404"/>
      <c r="N61" s="404"/>
      <c r="O61" s="404"/>
      <c r="P61" s="401"/>
    </row>
    <row r="62" spans="1:16" x14ac:dyDescent="0.25">
      <c r="A62" s="1"/>
      <c r="B62" s="56"/>
      <c r="C62" s="405"/>
      <c r="D62" s="405"/>
      <c r="E62" s="405"/>
      <c r="F62" s="405"/>
      <c r="G62" s="405"/>
      <c r="H62" s="405"/>
      <c r="I62" s="405"/>
      <c r="J62" s="405"/>
      <c r="K62" s="405"/>
      <c r="L62" s="405"/>
      <c r="M62" s="405"/>
      <c r="N62" s="405"/>
      <c r="O62" s="405"/>
      <c r="P62" s="405"/>
    </row>
    <row r="63" spans="1:16" x14ac:dyDescent="0.25">
      <c r="A63" s="30" t="s">
        <v>69</v>
      </c>
      <c r="B63" s="222" t="s">
        <v>70</v>
      </c>
      <c r="C63" s="222"/>
      <c r="D63" s="222"/>
      <c r="E63" s="222"/>
      <c r="F63" s="222"/>
      <c r="G63" s="222"/>
      <c r="H63" s="222"/>
      <c r="I63" s="222"/>
      <c r="J63" s="222"/>
      <c r="K63" s="222"/>
      <c r="L63" s="222"/>
      <c r="M63" s="222"/>
      <c r="N63" s="222"/>
      <c r="O63" s="222"/>
      <c r="P63" s="222"/>
    </row>
    <row r="64" spans="1:16" x14ac:dyDescent="0.25">
      <c r="A64" s="1"/>
      <c r="B64" s="31"/>
      <c r="C64" s="31"/>
      <c r="D64" s="31"/>
      <c r="E64" s="31"/>
      <c r="F64" s="31"/>
      <c r="G64" s="31"/>
      <c r="H64" s="1"/>
      <c r="I64" s="1"/>
      <c r="J64" s="1"/>
      <c r="K64" s="1"/>
      <c r="L64" s="1"/>
      <c r="M64" s="1"/>
      <c r="N64" s="1"/>
      <c r="O64" s="1"/>
      <c r="P64" s="36" t="s">
        <v>47</v>
      </c>
    </row>
    <row r="65" spans="1:16" ht="15.75" x14ac:dyDescent="0.25">
      <c r="A65" s="1"/>
      <c r="B65" s="406" t="s">
        <v>39</v>
      </c>
      <c r="C65" s="364" t="s">
        <v>71</v>
      </c>
      <c r="D65" s="365"/>
      <c r="E65" s="365"/>
      <c r="F65" s="365"/>
      <c r="G65" s="365"/>
      <c r="H65" s="408" t="s">
        <v>49</v>
      </c>
      <c r="I65" s="409"/>
      <c r="J65" s="410"/>
      <c r="K65" s="408" t="s">
        <v>50</v>
      </c>
      <c r="L65" s="409"/>
      <c r="M65" s="410"/>
      <c r="N65" s="408" t="s">
        <v>51</v>
      </c>
      <c r="O65" s="409"/>
      <c r="P65" s="410"/>
    </row>
    <row r="66" spans="1:16" ht="25.5" x14ac:dyDescent="0.25">
      <c r="A66" s="1"/>
      <c r="B66" s="407"/>
      <c r="C66" s="367"/>
      <c r="D66" s="368"/>
      <c r="E66" s="368"/>
      <c r="F66" s="368"/>
      <c r="G66" s="368"/>
      <c r="H66" s="39" t="s">
        <v>52</v>
      </c>
      <c r="I66" s="39" t="s">
        <v>53</v>
      </c>
      <c r="J66" s="39" t="s">
        <v>54</v>
      </c>
      <c r="K66" s="39" t="s">
        <v>52</v>
      </c>
      <c r="L66" s="39" t="s">
        <v>53</v>
      </c>
      <c r="M66" s="39" t="s">
        <v>54</v>
      </c>
      <c r="N66" s="39" t="s">
        <v>52</v>
      </c>
      <c r="O66" s="39" t="s">
        <v>53</v>
      </c>
      <c r="P66" s="39" t="s">
        <v>54</v>
      </c>
    </row>
    <row r="67" spans="1:16" ht="15.75" x14ac:dyDescent="0.25">
      <c r="A67" s="1"/>
      <c r="B67" s="59">
        <v>1</v>
      </c>
      <c r="C67" s="395">
        <v>2</v>
      </c>
      <c r="D67" s="396"/>
      <c r="E67" s="396"/>
      <c r="F67" s="396"/>
      <c r="G67" s="396"/>
      <c r="H67" s="39">
        <v>3</v>
      </c>
      <c r="I67" s="39">
        <v>4</v>
      </c>
      <c r="J67" s="39">
        <v>5</v>
      </c>
      <c r="K67" s="39">
        <v>6</v>
      </c>
      <c r="L67" s="39">
        <v>7</v>
      </c>
      <c r="M67" s="39">
        <v>8</v>
      </c>
      <c r="N67" s="39">
        <v>9</v>
      </c>
      <c r="O67" s="40">
        <v>10</v>
      </c>
      <c r="P67" s="39">
        <v>11</v>
      </c>
    </row>
    <row r="68" spans="1:16" ht="36" customHeight="1" x14ac:dyDescent="0.25">
      <c r="A68" s="1"/>
      <c r="B68" s="60">
        <v>1</v>
      </c>
      <c r="C68" s="397" t="s">
        <v>72</v>
      </c>
      <c r="D68" s="398"/>
      <c r="E68" s="398"/>
      <c r="F68" s="398"/>
      <c r="G68" s="398"/>
      <c r="H68" s="61">
        <v>3030789.63</v>
      </c>
      <c r="I68" s="61">
        <v>203900</v>
      </c>
      <c r="J68" s="61">
        <f>H68+I68</f>
        <v>3234689.63</v>
      </c>
      <c r="K68" s="45">
        <v>3029664.78</v>
      </c>
      <c r="L68" s="61">
        <v>203760</v>
      </c>
      <c r="M68" s="45">
        <f>K68</f>
        <v>3029664.78</v>
      </c>
      <c r="N68" s="45">
        <f>K68-H68</f>
        <v>-1124.8500000000931</v>
      </c>
      <c r="O68" s="45">
        <f>L68-I68</f>
        <v>-140</v>
      </c>
      <c r="P68" s="45">
        <f>N68</f>
        <v>-1124.8500000000931</v>
      </c>
    </row>
    <row r="69" spans="1:16" ht="15.75" x14ac:dyDescent="0.25">
      <c r="A69" s="1"/>
      <c r="B69" s="8"/>
      <c r="C69" s="8"/>
      <c r="D69" s="8"/>
      <c r="E69" s="8"/>
      <c r="F69" s="8"/>
      <c r="G69" s="8"/>
      <c r="H69" s="8"/>
      <c r="I69" s="8"/>
      <c r="J69" s="8"/>
      <c r="K69" s="8"/>
      <c r="L69" s="8"/>
      <c r="M69" s="1"/>
      <c r="N69" s="1"/>
      <c r="O69" s="1"/>
      <c r="P69" s="1"/>
    </row>
    <row r="70" spans="1:16" x14ac:dyDescent="0.25">
      <c r="A70" s="30" t="s">
        <v>73</v>
      </c>
      <c r="B70" s="1" t="s">
        <v>74</v>
      </c>
      <c r="C70" s="30"/>
      <c r="D70" s="1"/>
      <c r="E70" s="1"/>
      <c r="F70" s="1"/>
      <c r="G70" s="1"/>
      <c r="H70" s="1"/>
      <c r="I70" s="1"/>
      <c r="J70" s="1"/>
      <c r="K70" s="1"/>
      <c r="L70" s="1"/>
      <c r="M70" s="1"/>
      <c r="N70" s="1"/>
      <c r="O70" s="1"/>
      <c r="P70" s="1"/>
    </row>
    <row r="71" spans="1:16" x14ac:dyDescent="0.25">
      <c r="A71" s="241" t="s">
        <v>75</v>
      </c>
      <c r="B71" s="241"/>
      <c r="C71" s="241"/>
      <c r="D71" s="241"/>
      <c r="E71" s="241"/>
      <c r="F71" s="241"/>
      <c r="G71" s="241"/>
      <c r="H71" s="241"/>
      <c r="I71" s="241"/>
      <c r="J71" s="241"/>
      <c r="K71" s="241"/>
      <c r="L71" s="241"/>
      <c r="M71" s="241"/>
      <c r="N71" s="241"/>
      <c r="O71" s="241"/>
      <c r="P71" s="241"/>
    </row>
    <row r="72" spans="1:16" x14ac:dyDescent="0.25">
      <c r="A72" s="62"/>
      <c r="B72" s="62"/>
      <c r="C72" s="62"/>
      <c r="D72" s="62"/>
      <c r="E72" s="62"/>
      <c r="F72" s="62"/>
      <c r="G72" s="62"/>
      <c r="H72" s="62"/>
      <c r="I72" s="62"/>
      <c r="J72" s="62"/>
      <c r="K72" s="62"/>
      <c r="L72" s="62"/>
      <c r="M72" s="62"/>
      <c r="N72" s="62"/>
      <c r="O72" s="62"/>
      <c r="P72" s="62"/>
    </row>
    <row r="73" spans="1:16" ht="15.75" x14ac:dyDescent="0.25">
      <c r="A73" s="1"/>
      <c r="B73" s="63" t="s">
        <v>76</v>
      </c>
      <c r="C73" s="364" t="s">
        <v>77</v>
      </c>
      <c r="D73" s="365"/>
      <c r="E73" s="365"/>
      <c r="F73" s="366"/>
      <c r="G73" s="399" t="s">
        <v>78</v>
      </c>
      <c r="H73" s="400" t="s">
        <v>49</v>
      </c>
      <c r="I73" s="400"/>
      <c r="J73" s="400"/>
      <c r="K73" s="400" t="s">
        <v>79</v>
      </c>
      <c r="L73" s="400"/>
      <c r="M73" s="400"/>
      <c r="N73" s="400" t="s">
        <v>51</v>
      </c>
      <c r="O73" s="400"/>
      <c r="P73" s="400"/>
    </row>
    <row r="74" spans="1:16" ht="25.5" x14ac:dyDescent="0.25">
      <c r="A74" s="1"/>
      <c r="B74" s="29" t="s">
        <v>80</v>
      </c>
      <c r="C74" s="367"/>
      <c r="D74" s="368"/>
      <c r="E74" s="368"/>
      <c r="F74" s="369"/>
      <c r="G74" s="399"/>
      <c r="H74" s="39" t="s">
        <v>52</v>
      </c>
      <c r="I74" s="39" t="s">
        <v>53</v>
      </c>
      <c r="J74" s="39" t="s">
        <v>54</v>
      </c>
      <c r="K74" s="39" t="s">
        <v>52</v>
      </c>
      <c r="L74" s="39" t="s">
        <v>53</v>
      </c>
      <c r="M74" s="39" t="s">
        <v>54</v>
      </c>
      <c r="N74" s="39" t="s">
        <v>52</v>
      </c>
      <c r="O74" s="39" t="s">
        <v>53</v>
      </c>
      <c r="P74" s="39" t="s">
        <v>54</v>
      </c>
    </row>
    <row r="75" spans="1:16" ht="15.75" x14ac:dyDescent="0.25">
      <c r="A75" s="1"/>
      <c r="B75" s="64">
        <v>1</v>
      </c>
      <c r="C75" s="352">
        <v>2</v>
      </c>
      <c r="D75" s="353"/>
      <c r="E75" s="353"/>
      <c r="F75" s="354"/>
      <c r="G75" s="65">
        <v>3</v>
      </c>
      <c r="H75" s="66">
        <v>5</v>
      </c>
      <c r="I75" s="66">
        <v>6</v>
      </c>
      <c r="J75" s="67">
        <v>7</v>
      </c>
      <c r="K75" s="66">
        <v>8</v>
      </c>
      <c r="L75" s="66">
        <v>9</v>
      </c>
      <c r="M75" s="28">
        <v>10</v>
      </c>
      <c r="N75" s="28">
        <v>11</v>
      </c>
      <c r="O75" s="28">
        <v>12</v>
      </c>
      <c r="P75" s="28">
        <v>13</v>
      </c>
    </row>
    <row r="76" spans="1:16" ht="15.75" x14ac:dyDescent="0.25">
      <c r="A76" s="1"/>
      <c r="B76" s="386"/>
      <c r="C76" s="388" t="s">
        <v>81</v>
      </c>
      <c r="D76" s="389"/>
      <c r="E76" s="389"/>
      <c r="F76" s="389"/>
      <c r="G76" s="389"/>
      <c r="H76" s="389"/>
      <c r="I76" s="389"/>
      <c r="J76" s="389"/>
      <c r="K76" s="389"/>
      <c r="L76" s="389"/>
      <c r="M76" s="389"/>
      <c r="N76" s="389"/>
      <c r="O76" s="389"/>
      <c r="P76" s="390"/>
    </row>
    <row r="77" spans="1:16" ht="15.75" x14ac:dyDescent="0.25">
      <c r="A77" s="1"/>
      <c r="B77" s="387"/>
      <c r="C77" s="391" t="s">
        <v>43</v>
      </c>
      <c r="D77" s="392"/>
      <c r="E77" s="392"/>
      <c r="F77" s="392"/>
      <c r="G77" s="392"/>
      <c r="H77" s="392"/>
      <c r="I77" s="392"/>
      <c r="J77" s="392"/>
      <c r="K77" s="392"/>
      <c r="L77" s="392"/>
      <c r="M77" s="392"/>
      <c r="N77" s="392"/>
      <c r="O77" s="392"/>
      <c r="P77" s="393"/>
    </row>
    <row r="78" spans="1:16" ht="15.75" x14ac:dyDescent="0.25">
      <c r="A78" s="1"/>
      <c r="B78" s="27">
        <v>1</v>
      </c>
      <c r="C78" s="336" t="s">
        <v>82</v>
      </c>
      <c r="D78" s="336"/>
      <c r="E78" s="336"/>
      <c r="F78" s="336"/>
      <c r="G78" s="69"/>
      <c r="H78" s="70"/>
      <c r="I78" s="71"/>
      <c r="J78" s="72"/>
      <c r="K78" s="73"/>
      <c r="L78" s="66"/>
      <c r="M78" s="72"/>
      <c r="N78" s="67"/>
      <c r="O78" s="71"/>
      <c r="P78" s="71"/>
    </row>
    <row r="79" spans="1:16" ht="15.75" x14ac:dyDescent="0.25">
      <c r="A79" s="1"/>
      <c r="B79" s="64"/>
      <c r="C79" s="394" t="s">
        <v>83</v>
      </c>
      <c r="D79" s="394"/>
      <c r="E79" s="394"/>
      <c r="F79" s="394"/>
      <c r="G79" s="74" t="s">
        <v>84</v>
      </c>
      <c r="H79" s="75">
        <v>1</v>
      </c>
      <c r="I79" s="76"/>
      <c r="J79" s="77">
        <f t="shared" ref="J79" si="4">SUM(H79:I79)</f>
        <v>1</v>
      </c>
      <c r="K79" s="78">
        <v>1</v>
      </c>
      <c r="L79" s="78"/>
      <c r="M79" s="78">
        <f>K79+L79</f>
        <v>1</v>
      </c>
      <c r="N79" s="78">
        <f>K79-H79</f>
        <v>0</v>
      </c>
      <c r="O79" s="76"/>
      <c r="P79" s="76">
        <f>N79+O79</f>
        <v>0</v>
      </c>
    </row>
    <row r="80" spans="1:16" ht="15.75" x14ac:dyDescent="0.25">
      <c r="A80" s="1"/>
      <c r="B80" s="32"/>
      <c r="C80" s="349" t="s">
        <v>85</v>
      </c>
      <c r="D80" s="350"/>
      <c r="E80" s="350"/>
      <c r="F80" s="351"/>
      <c r="G80" s="44" t="s">
        <v>84</v>
      </c>
      <c r="H80" s="79">
        <v>1</v>
      </c>
      <c r="I80" s="61">
        <v>1</v>
      </c>
      <c r="J80" s="77">
        <v>1</v>
      </c>
      <c r="K80" s="80">
        <v>1</v>
      </c>
      <c r="L80" s="80">
        <v>1</v>
      </c>
      <c r="M80" s="80">
        <v>1</v>
      </c>
      <c r="N80" s="80">
        <v>0</v>
      </c>
      <c r="O80" s="61">
        <v>0</v>
      </c>
      <c r="P80" s="61">
        <v>0</v>
      </c>
    </row>
    <row r="81" spans="1:16" ht="15.75" x14ac:dyDescent="0.25">
      <c r="A81" s="1"/>
      <c r="B81" s="81"/>
      <c r="C81" s="349" t="s">
        <v>86</v>
      </c>
      <c r="D81" s="350"/>
      <c r="E81" s="350"/>
      <c r="F81" s="351"/>
      <c r="G81" s="82" t="s">
        <v>84</v>
      </c>
      <c r="H81" s="83">
        <v>5.75</v>
      </c>
      <c r="I81" s="61"/>
      <c r="J81" s="84">
        <v>5.75</v>
      </c>
      <c r="K81" s="85">
        <v>5.75</v>
      </c>
      <c r="L81" s="86"/>
      <c r="M81" s="80">
        <v>5.75</v>
      </c>
      <c r="N81" s="80">
        <v>0</v>
      </c>
      <c r="O81" s="87"/>
      <c r="P81" s="61">
        <v>0</v>
      </c>
    </row>
    <row r="82" spans="1:16" ht="15.75" x14ac:dyDescent="0.25">
      <c r="A82" s="1"/>
      <c r="B82" s="63"/>
      <c r="C82" s="349" t="s">
        <v>87</v>
      </c>
      <c r="D82" s="350"/>
      <c r="E82" s="350"/>
      <c r="F82" s="351"/>
      <c r="G82" s="37" t="s">
        <v>88</v>
      </c>
      <c r="H82" s="88">
        <v>2000000</v>
      </c>
      <c r="I82" s="89"/>
      <c r="J82" s="90">
        <f>H82</f>
        <v>2000000</v>
      </c>
      <c r="K82" s="91">
        <v>2000000</v>
      </c>
      <c r="L82" s="92"/>
      <c r="M82" s="47">
        <f>K82</f>
        <v>2000000</v>
      </c>
      <c r="N82" s="80">
        <f t="shared" ref="N82" si="5">K82-H82</f>
        <v>0</v>
      </c>
      <c r="O82" s="87"/>
      <c r="P82" s="61">
        <f t="shared" ref="P82" si="6">N82+O82</f>
        <v>0</v>
      </c>
    </row>
    <row r="83" spans="1:16" ht="15.75" x14ac:dyDescent="0.25">
      <c r="A83" s="1"/>
      <c r="B83" s="93"/>
      <c r="C83" s="349" t="s">
        <v>89</v>
      </c>
      <c r="D83" s="350"/>
      <c r="E83" s="350"/>
      <c r="F83" s="351"/>
      <c r="G83" s="37" t="s">
        <v>84</v>
      </c>
      <c r="H83" s="88"/>
      <c r="I83" s="94">
        <v>203900</v>
      </c>
      <c r="J83" s="90"/>
      <c r="K83" s="91"/>
      <c r="L83" s="92">
        <v>203760</v>
      </c>
      <c r="M83" s="47"/>
      <c r="N83" s="80"/>
      <c r="O83" s="95">
        <v>-140</v>
      </c>
      <c r="P83" s="61"/>
    </row>
    <row r="84" spans="1:16" ht="15.75" x14ac:dyDescent="0.25">
      <c r="A84" s="1"/>
      <c r="B84" s="64">
        <v>2</v>
      </c>
      <c r="C84" s="344" t="s">
        <v>90</v>
      </c>
      <c r="D84" s="344"/>
      <c r="E84" s="344"/>
      <c r="F84" s="344"/>
      <c r="G84" s="96"/>
      <c r="H84" s="79"/>
      <c r="I84" s="61"/>
      <c r="J84" s="61"/>
      <c r="K84" s="97"/>
      <c r="L84" s="97"/>
      <c r="M84" s="97"/>
      <c r="N84" s="97"/>
      <c r="O84" s="61"/>
      <c r="P84" s="61"/>
    </row>
    <row r="85" spans="1:16" ht="97.5" customHeight="1" x14ac:dyDescent="0.25">
      <c r="A85" s="1"/>
      <c r="B85" s="81"/>
      <c r="C85" s="383" t="s">
        <v>91</v>
      </c>
      <c r="D85" s="384"/>
      <c r="E85" s="384"/>
      <c r="F85" s="385"/>
      <c r="G85" s="96" t="s">
        <v>92</v>
      </c>
      <c r="H85" s="98">
        <v>2000</v>
      </c>
      <c r="I85" s="61"/>
      <c r="J85" s="99">
        <v>2000</v>
      </c>
      <c r="K85" s="100">
        <v>1787</v>
      </c>
      <c r="L85" s="97"/>
      <c r="M85" s="100">
        <v>1787</v>
      </c>
      <c r="N85" s="80">
        <v>-213</v>
      </c>
      <c r="O85" s="61"/>
      <c r="P85" s="61">
        <v>-213</v>
      </c>
    </row>
    <row r="86" spans="1:16" ht="59.25" customHeight="1" x14ac:dyDescent="0.25">
      <c r="A86" s="1"/>
      <c r="B86" s="28"/>
      <c r="C86" s="340" t="s">
        <v>93</v>
      </c>
      <c r="D86" s="340"/>
      <c r="E86" s="340"/>
      <c r="F86" s="340"/>
      <c r="G86" s="39" t="s">
        <v>94</v>
      </c>
      <c r="H86" s="98">
        <v>986</v>
      </c>
      <c r="I86" s="101"/>
      <c r="J86" s="99">
        <f>SUM(H86:I86)</f>
        <v>986</v>
      </c>
      <c r="K86" s="102">
        <v>986</v>
      </c>
      <c r="L86" s="103"/>
      <c r="M86" s="104">
        <f t="shared" ref="M86" si="7">SUM(K86,L86)</f>
        <v>986</v>
      </c>
      <c r="N86" s="47">
        <f t="shared" ref="N86" si="8">K86-H86</f>
        <v>0</v>
      </c>
      <c r="O86" s="105"/>
      <c r="P86" s="47">
        <f>M86-J86</f>
        <v>0</v>
      </c>
    </row>
    <row r="87" spans="1:16" ht="27.75" customHeight="1" x14ac:dyDescent="0.25">
      <c r="A87" s="1"/>
      <c r="B87" s="106"/>
      <c r="C87" s="321" t="s">
        <v>203</v>
      </c>
      <c r="D87" s="322"/>
      <c r="E87" s="322"/>
      <c r="F87" s="323"/>
      <c r="G87" s="107" t="s">
        <v>84</v>
      </c>
      <c r="H87" s="108"/>
      <c r="I87" s="109">
        <v>3</v>
      </c>
      <c r="J87" s="110"/>
      <c r="K87" s="111"/>
      <c r="L87" s="111">
        <v>3</v>
      </c>
      <c r="M87" s="112"/>
      <c r="N87" s="101"/>
      <c r="O87" s="83">
        <v>0</v>
      </c>
      <c r="P87" s="100"/>
    </row>
    <row r="88" spans="1:16" ht="15.75" x14ac:dyDescent="0.25">
      <c r="A88" s="1"/>
      <c r="B88" s="68">
        <v>3</v>
      </c>
      <c r="C88" s="382" t="s">
        <v>96</v>
      </c>
      <c r="D88" s="382"/>
      <c r="E88" s="382"/>
      <c r="F88" s="382"/>
      <c r="G88" s="113"/>
      <c r="H88" s="83"/>
      <c r="I88" s="114"/>
      <c r="J88" s="114"/>
      <c r="K88" s="115"/>
      <c r="L88" s="115"/>
      <c r="M88" s="115"/>
      <c r="N88" s="101"/>
      <c r="O88" s="114"/>
      <c r="P88" s="101"/>
    </row>
    <row r="89" spans="1:16" ht="57.75" customHeight="1" x14ac:dyDescent="0.25">
      <c r="A89" s="1"/>
      <c r="B89" s="71"/>
      <c r="C89" s="340" t="s">
        <v>97</v>
      </c>
      <c r="D89" s="340"/>
      <c r="E89" s="340"/>
      <c r="F89" s="340"/>
      <c r="G89" s="116" t="s">
        <v>88</v>
      </c>
      <c r="H89" s="117">
        <v>2028.4</v>
      </c>
      <c r="I89" s="117"/>
      <c r="J89" s="117">
        <f>H89</f>
        <v>2028.4</v>
      </c>
      <c r="K89" s="47">
        <f>K82/K86</f>
        <v>2028.3975659229209</v>
      </c>
      <c r="L89" s="118"/>
      <c r="M89" s="47">
        <f>SUM(K89,L89)</f>
        <v>2028.3975659229209</v>
      </c>
      <c r="N89" s="47">
        <f t="shared" ref="N89" si="9">K89-H89</f>
        <v>-2.4340770792150579E-3</v>
      </c>
      <c r="O89" s="61"/>
      <c r="P89" s="45">
        <f t="shared" ref="P89" si="10">N89</f>
        <v>-2.4340770792150579E-3</v>
      </c>
    </row>
    <row r="90" spans="1:16" ht="15.75" x14ac:dyDescent="0.25">
      <c r="A90" s="1"/>
      <c r="B90" s="71"/>
      <c r="C90" s="321" t="s">
        <v>98</v>
      </c>
      <c r="D90" s="322"/>
      <c r="E90" s="322"/>
      <c r="F90" s="323"/>
      <c r="G90" s="116" t="s">
        <v>99</v>
      </c>
      <c r="H90" s="117"/>
      <c r="I90" s="119">
        <v>67966.66</v>
      </c>
      <c r="J90" s="117"/>
      <c r="K90" s="47"/>
      <c r="L90" s="120">
        <v>67920</v>
      </c>
      <c r="M90" s="47"/>
      <c r="N90" s="47"/>
      <c r="O90" s="45">
        <v>-46.66</v>
      </c>
      <c r="P90" s="45"/>
    </row>
    <row r="91" spans="1:16" ht="15.75" x14ac:dyDescent="0.25">
      <c r="A91" s="1"/>
      <c r="B91" s="71">
        <v>4</v>
      </c>
      <c r="C91" s="321" t="s">
        <v>100</v>
      </c>
      <c r="D91" s="322"/>
      <c r="E91" s="322"/>
      <c r="F91" s="323"/>
      <c r="G91" s="116"/>
      <c r="H91" s="117"/>
      <c r="I91" s="119"/>
      <c r="J91" s="117"/>
      <c r="K91" s="47"/>
      <c r="L91" s="120"/>
      <c r="M91" s="47"/>
      <c r="N91" s="47"/>
      <c r="O91" s="45"/>
      <c r="P91" s="45"/>
    </row>
    <row r="92" spans="1:16" ht="15.75" x14ac:dyDescent="0.25">
      <c r="A92" s="1"/>
      <c r="B92" s="71"/>
      <c r="C92" s="321" t="s">
        <v>101</v>
      </c>
      <c r="D92" s="322"/>
      <c r="E92" s="322"/>
      <c r="F92" s="323"/>
      <c r="G92" s="116" t="s">
        <v>102</v>
      </c>
      <c r="H92" s="117"/>
      <c r="I92" s="121">
        <v>100</v>
      </c>
      <c r="J92" s="117"/>
      <c r="K92" s="47"/>
      <c r="L92" s="122">
        <v>100</v>
      </c>
      <c r="M92" s="47"/>
      <c r="N92" s="47"/>
      <c r="O92" s="123">
        <v>0</v>
      </c>
      <c r="P92" s="45"/>
    </row>
    <row r="93" spans="1:16" ht="15.75" x14ac:dyDescent="0.25">
      <c r="A93" s="1"/>
      <c r="B93" s="124"/>
      <c r="C93" s="311" t="s">
        <v>57</v>
      </c>
      <c r="D93" s="312"/>
      <c r="E93" s="312"/>
      <c r="F93" s="313"/>
      <c r="G93" s="125"/>
      <c r="H93" s="126"/>
      <c r="I93" s="126"/>
      <c r="J93" s="127"/>
      <c r="K93" s="128"/>
      <c r="L93" s="128"/>
      <c r="M93" s="129"/>
      <c r="N93" s="128"/>
      <c r="O93" s="128"/>
      <c r="P93" s="128"/>
    </row>
    <row r="94" spans="1:16" x14ac:dyDescent="0.25">
      <c r="A94" s="1"/>
      <c r="B94" s="130"/>
      <c r="C94" s="317" t="s">
        <v>82</v>
      </c>
      <c r="D94" s="317"/>
      <c r="E94" s="317"/>
      <c r="F94" s="317"/>
      <c r="G94" s="130"/>
      <c r="H94" s="131"/>
      <c r="I94" s="51"/>
      <c r="J94" s="132"/>
      <c r="K94" s="51"/>
      <c r="L94" s="131"/>
      <c r="M94" s="133"/>
      <c r="N94" s="131"/>
      <c r="O94" s="131"/>
      <c r="P94" s="131"/>
    </row>
    <row r="95" spans="1:16" x14ac:dyDescent="0.25">
      <c r="A95" s="1"/>
      <c r="B95" s="130"/>
      <c r="C95" s="310" t="s">
        <v>103</v>
      </c>
      <c r="D95" s="310"/>
      <c r="E95" s="310"/>
      <c r="F95" s="310"/>
      <c r="G95" s="135" t="s">
        <v>84</v>
      </c>
      <c r="H95" s="136">
        <v>1</v>
      </c>
      <c r="I95" s="132"/>
      <c r="J95" s="132">
        <f>SUM(H95:I95)</f>
        <v>1</v>
      </c>
      <c r="K95" s="136">
        <v>1</v>
      </c>
      <c r="L95" s="132"/>
      <c r="M95" s="132">
        <f>SUM(K95:L95)</f>
        <v>1</v>
      </c>
      <c r="N95" s="137">
        <f>K95-H95</f>
        <v>0</v>
      </c>
      <c r="O95" s="138"/>
      <c r="P95" s="139">
        <f>SUM(N95:O95)</f>
        <v>0</v>
      </c>
    </row>
    <row r="96" spans="1:16" ht="20.25" customHeight="1" x14ac:dyDescent="0.25">
      <c r="A96" s="1"/>
      <c r="B96" s="130"/>
      <c r="C96" s="310" t="s">
        <v>104</v>
      </c>
      <c r="D96" s="310"/>
      <c r="E96" s="310"/>
      <c r="F96" s="310"/>
      <c r="G96" s="135" t="s">
        <v>99</v>
      </c>
      <c r="H96" s="140">
        <v>18139182.879999999</v>
      </c>
      <c r="I96" s="117"/>
      <c r="J96" s="79">
        <f>SUM(H96:I96)</f>
        <v>18139182.879999999</v>
      </c>
      <c r="K96" s="117">
        <v>18139182.809999999</v>
      </c>
      <c r="L96" s="97"/>
      <c r="M96" s="117">
        <f>K96</f>
        <v>18139182.809999999</v>
      </c>
      <c r="N96" s="45">
        <f t="shared" ref="N96:N145" si="11">K96-H96</f>
        <v>-7.0000000298023224E-2</v>
      </c>
      <c r="O96" s="141"/>
      <c r="P96" s="117">
        <f>SUM(N96:O96)</f>
        <v>-7.0000000298023224E-2</v>
      </c>
    </row>
    <row r="97" spans="1:16" ht="30.75" customHeight="1" x14ac:dyDescent="0.25">
      <c r="A97" s="1"/>
      <c r="B97" s="130"/>
      <c r="C97" s="310" t="s">
        <v>105</v>
      </c>
      <c r="D97" s="310"/>
      <c r="E97" s="310"/>
      <c r="F97" s="310"/>
      <c r="G97" s="135" t="s">
        <v>99</v>
      </c>
      <c r="H97" s="140"/>
      <c r="I97" s="79"/>
      <c r="J97" s="79"/>
      <c r="K97" s="97"/>
      <c r="L97" s="97"/>
      <c r="M97" s="117"/>
      <c r="N97" s="45"/>
      <c r="O97" s="141"/>
      <c r="P97" s="117"/>
    </row>
    <row r="98" spans="1:16" x14ac:dyDescent="0.25">
      <c r="A98" s="1"/>
      <c r="B98" s="130"/>
      <c r="C98" s="378" t="s">
        <v>90</v>
      </c>
      <c r="D98" s="378"/>
      <c r="E98" s="378"/>
      <c r="F98" s="378"/>
      <c r="G98" s="135"/>
      <c r="H98" s="80"/>
      <c r="I98" s="79"/>
      <c r="J98" s="79"/>
      <c r="K98" s="142"/>
      <c r="L98" s="142"/>
      <c r="M98" s="117"/>
      <c r="N98" s="45"/>
      <c r="O98" s="141"/>
      <c r="P98" s="117"/>
    </row>
    <row r="99" spans="1:16" ht="22.5" customHeight="1" x14ac:dyDescent="0.25">
      <c r="A99" s="1"/>
      <c r="B99" s="130"/>
      <c r="C99" s="255" t="s">
        <v>106</v>
      </c>
      <c r="D99" s="255"/>
      <c r="E99" s="255"/>
      <c r="F99" s="255"/>
      <c r="G99" s="39" t="s">
        <v>107</v>
      </c>
      <c r="H99" s="143">
        <v>3088.5</v>
      </c>
      <c r="I99" s="79"/>
      <c r="J99" s="117">
        <f>SUM(H99:I99)</f>
        <v>3088.5</v>
      </c>
      <c r="K99" s="47">
        <v>2991.6264999999999</v>
      </c>
      <c r="L99" s="80"/>
      <c r="M99" s="117">
        <f t="shared" ref="M99:M101" si="12">K99</f>
        <v>2991.6264999999999</v>
      </c>
      <c r="N99" s="45">
        <f t="shared" si="11"/>
        <v>-96.873500000000149</v>
      </c>
      <c r="O99" s="141"/>
      <c r="P99" s="117">
        <f>SUM(N99:O99)</f>
        <v>-96.873500000000149</v>
      </c>
    </row>
    <row r="100" spans="1:16" ht="30.75" customHeight="1" x14ac:dyDescent="0.25">
      <c r="A100" s="1"/>
      <c r="B100" s="130"/>
      <c r="C100" s="255" t="s">
        <v>108</v>
      </c>
      <c r="D100" s="255"/>
      <c r="E100" s="255"/>
      <c r="F100" s="255"/>
      <c r="G100" s="39" t="s">
        <v>107</v>
      </c>
      <c r="H100" s="143">
        <v>326.89999999999998</v>
      </c>
      <c r="I100" s="79"/>
      <c r="J100" s="117">
        <f>SUM(H100:I100)</f>
        <v>326.89999999999998</v>
      </c>
      <c r="K100" s="47">
        <v>496.81450000000001</v>
      </c>
      <c r="L100" s="80"/>
      <c r="M100" s="117">
        <f t="shared" si="12"/>
        <v>496.81450000000001</v>
      </c>
      <c r="N100" s="45">
        <f t="shared" si="11"/>
        <v>169.91450000000003</v>
      </c>
      <c r="O100" s="141"/>
      <c r="P100" s="117">
        <f>SUM(N100:O100)</f>
        <v>169.91450000000003</v>
      </c>
    </row>
    <row r="101" spans="1:16" x14ac:dyDescent="0.25">
      <c r="A101" s="1"/>
      <c r="B101" s="130"/>
      <c r="C101" s="255" t="s">
        <v>109</v>
      </c>
      <c r="D101" s="255"/>
      <c r="E101" s="255"/>
      <c r="F101" s="255"/>
      <c r="G101" s="39" t="s">
        <v>107</v>
      </c>
      <c r="H101" s="143">
        <v>677.7</v>
      </c>
      <c r="I101" s="79"/>
      <c r="J101" s="117">
        <f>SUM(H101:I101)</f>
        <v>677.7</v>
      </c>
      <c r="K101" s="47">
        <v>312.13470000000001</v>
      </c>
      <c r="L101" s="80"/>
      <c r="M101" s="117">
        <f t="shared" si="12"/>
        <v>312.13470000000001</v>
      </c>
      <c r="N101" s="45">
        <f t="shared" si="11"/>
        <v>-365.56530000000004</v>
      </c>
      <c r="O101" s="141"/>
      <c r="P101" s="117">
        <f>SUM(N101:O101)</f>
        <v>-365.56530000000004</v>
      </c>
    </row>
    <row r="102" spans="1:16" ht="35.25" customHeight="1" x14ac:dyDescent="0.25">
      <c r="A102" s="1"/>
      <c r="B102" s="130"/>
      <c r="C102" s="255" t="s">
        <v>108</v>
      </c>
      <c r="D102" s="255"/>
      <c r="E102" s="255"/>
      <c r="F102" s="255"/>
      <c r="G102" s="39" t="s">
        <v>110</v>
      </c>
      <c r="H102" s="140"/>
      <c r="I102" s="79"/>
      <c r="J102" s="79"/>
      <c r="K102" s="80"/>
      <c r="L102" s="80"/>
      <c r="M102" s="79"/>
      <c r="N102" s="45"/>
      <c r="O102" s="141"/>
      <c r="P102" s="117"/>
    </row>
    <row r="103" spans="1:16" ht="30" customHeight="1" x14ac:dyDescent="0.25">
      <c r="A103" s="1"/>
      <c r="B103" s="130"/>
      <c r="C103" s="255" t="s">
        <v>111</v>
      </c>
      <c r="D103" s="255"/>
      <c r="E103" s="255"/>
      <c r="F103" s="255"/>
      <c r="G103" s="39" t="s">
        <v>110</v>
      </c>
      <c r="H103" s="143">
        <v>306.5</v>
      </c>
      <c r="I103" s="79"/>
      <c r="J103" s="117">
        <f>SUM(H103:I103)</f>
        <v>306.5</v>
      </c>
      <c r="K103" s="47">
        <v>6.3</v>
      </c>
      <c r="L103" s="80"/>
      <c r="M103" s="117">
        <f t="shared" ref="M103:M111" si="13">SUM(K103:L103)</f>
        <v>6.3</v>
      </c>
      <c r="N103" s="45">
        <f t="shared" si="11"/>
        <v>-300.2</v>
      </c>
      <c r="O103" s="141"/>
      <c r="P103" s="117">
        <f>SUM(N103:O103)</f>
        <v>-300.2</v>
      </c>
    </row>
    <row r="104" spans="1:16" x14ac:dyDescent="0.25">
      <c r="A104" s="1"/>
      <c r="B104" s="130"/>
      <c r="C104" s="263" t="s">
        <v>96</v>
      </c>
      <c r="D104" s="263"/>
      <c r="E104" s="263"/>
      <c r="F104" s="263"/>
      <c r="G104" s="145"/>
      <c r="H104" s="80"/>
      <c r="I104" s="79"/>
      <c r="J104" s="79"/>
      <c r="K104" s="80"/>
      <c r="L104" s="80"/>
      <c r="M104" s="79"/>
      <c r="N104" s="45"/>
      <c r="O104" s="141"/>
      <c r="P104" s="117"/>
    </row>
    <row r="105" spans="1:16" x14ac:dyDescent="0.25">
      <c r="A105" s="1"/>
      <c r="B105" s="130"/>
      <c r="C105" s="255" t="s">
        <v>112</v>
      </c>
      <c r="D105" s="255"/>
      <c r="E105" s="255"/>
      <c r="F105" s="255"/>
      <c r="G105" s="135" t="s">
        <v>99</v>
      </c>
      <c r="H105" s="143">
        <v>4715.1170000000002</v>
      </c>
      <c r="I105" s="79"/>
      <c r="J105" s="117">
        <f>SUM(H105:I105)</f>
        <v>4715.1170000000002</v>
      </c>
      <c r="K105" s="146">
        <v>4772.07</v>
      </c>
      <c r="L105" s="80"/>
      <c r="M105" s="117">
        <f>SUM(K105:L105)</f>
        <v>4772.07</v>
      </c>
      <c r="N105" s="45">
        <f t="shared" si="11"/>
        <v>56.95299999999952</v>
      </c>
      <c r="O105" s="141"/>
      <c r="P105" s="117">
        <f>SUM(N105:O105)</f>
        <v>56.95299999999952</v>
      </c>
    </row>
    <row r="106" spans="1:16" x14ac:dyDescent="0.25">
      <c r="A106" s="1"/>
      <c r="B106" s="130"/>
      <c r="C106" s="255" t="s">
        <v>113</v>
      </c>
      <c r="D106" s="255"/>
      <c r="E106" s="255"/>
      <c r="F106" s="255"/>
      <c r="G106" s="135" t="s">
        <v>99</v>
      </c>
      <c r="H106" s="143">
        <v>4715.1170000000002</v>
      </c>
      <c r="I106" s="79"/>
      <c r="J106" s="117">
        <f>SUM(H106:I106)</f>
        <v>4715.1170000000002</v>
      </c>
      <c r="K106" s="146">
        <v>4772.07</v>
      </c>
      <c r="L106" s="80"/>
      <c r="M106" s="117">
        <f t="shared" si="13"/>
        <v>4772.07</v>
      </c>
      <c r="N106" s="45">
        <f t="shared" si="11"/>
        <v>56.95299999999952</v>
      </c>
      <c r="O106" s="141"/>
      <c r="P106" s="117">
        <f>SUM(N106:O106)</f>
        <v>56.95299999999952</v>
      </c>
    </row>
    <row r="107" spans="1:16" ht="20.25" customHeight="1" x14ac:dyDescent="0.25">
      <c r="A107" s="1"/>
      <c r="B107" s="130"/>
      <c r="C107" s="255" t="s">
        <v>114</v>
      </c>
      <c r="D107" s="255"/>
      <c r="E107" s="255"/>
      <c r="F107" s="255"/>
      <c r="G107" s="135" t="s">
        <v>99</v>
      </c>
      <c r="H107" s="143">
        <v>4715.1170000000002</v>
      </c>
      <c r="I107" s="79"/>
      <c r="J107" s="117">
        <f>SUM(H107:I107)</f>
        <v>4715.1170000000002</v>
      </c>
      <c r="K107" s="146">
        <v>4772.07</v>
      </c>
      <c r="L107" s="80"/>
      <c r="M107" s="117">
        <f t="shared" si="13"/>
        <v>4772.07</v>
      </c>
      <c r="N107" s="45">
        <f t="shared" si="11"/>
        <v>56.95299999999952</v>
      </c>
      <c r="O107" s="141"/>
      <c r="P107" s="117">
        <f>SUM(N107:O107)</f>
        <v>56.95299999999952</v>
      </c>
    </row>
    <row r="108" spans="1:16" ht="21" customHeight="1" x14ac:dyDescent="0.25">
      <c r="A108" s="1"/>
      <c r="B108" s="130"/>
      <c r="C108" s="255" t="s">
        <v>115</v>
      </c>
      <c r="D108" s="255"/>
      <c r="E108" s="255"/>
      <c r="F108" s="255"/>
      <c r="G108" s="135" t="s">
        <v>99</v>
      </c>
      <c r="H108" s="140"/>
      <c r="I108" s="79"/>
      <c r="J108" s="79"/>
      <c r="K108" s="80"/>
      <c r="L108" s="80"/>
      <c r="M108" s="79"/>
      <c r="N108" s="45"/>
      <c r="O108" s="141"/>
      <c r="P108" s="117"/>
    </row>
    <row r="109" spans="1:16" ht="29.25" customHeight="1" x14ac:dyDescent="0.25">
      <c r="A109" s="1"/>
      <c r="B109" s="130"/>
      <c r="C109" s="255" t="s">
        <v>116</v>
      </c>
      <c r="D109" s="255"/>
      <c r="E109" s="255"/>
      <c r="F109" s="255"/>
      <c r="G109" s="135" t="s">
        <v>99</v>
      </c>
      <c r="H109" s="143">
        <v>407.84</v>
      </c>
      <c r="I109" s="79"/>
      <c r="J109" s="79">
        <f>SUM(H109:I109)</f>
        <v>407.84</v>
      </c>
      <c r="K109" s="80">
        <v>407.84</v>
      </c>
      <c r="L109" s="80"/>
      <c r="M109" s="79">
        <f t="shared" si="13"/>
        <v>407.84</v>
      </c>
      <c r="N109" s="45">
        <f t="shared" si="11"/>
        <v>0</v>
      </c>
      <c r="O109" s="141"/>
      <c r="P109" s="117">
        <f>SUM(N109:O109)</f>
        <v>0</v>
      </c>
    </row>
    <row r="110" spans="1:16" ht="23.25" customHeight="1" x14ac:dyDescent="0.25">
      <c r="A110" s="1"/>
      <c r="B110" s="130"/>
      <c r="C110" s="378" t="s">
        <v>117</v>
      </c>
      <c r="D110" s="378"/>
      <c r="E110" s="378"/>
      <c r="F110" s="378"/>
      <c r="G110" s="135"/>
      <c r="H110" s="80"/>
      <c r="I110" s="79"/>
      <c r="J110" s="79"/>
      <c r="K110" s="80"/>
      <c r="L110" s="80"/>
      <c r="M110" s="79"/>
      <c r="N110" s="45"/>
      <c r="O110" s="141"/>
      <c r="P110" s="117"/>
    </row>
    <row r="111" spans="1:16" ht="25.5" customHeight="1" x14ac:dyDescent="0.25">
      <c r="A111" s="1"/>
      <c r="B111" s="130"/>
      <c r="C111" s="255" t="s">
        <v>118</v>
      </c>
      <c r="D111" s="255"/>
      <c r="E111" s="255"/>
      <c r="F111" s="255"/>
      <c r="G111" s="135" t="s">
        <v>102</v>
      </c>
      <c r="H111" s="147"/>
      <c r="I111" s="148"/>
      <c r="J111" s="132"/>
      <c r="K111" s="149">
        <v>7.15</v>
      </c>
      <c r="L111" s="132"/>
      <c r="M111" s="132">
        <f t="shared" si="13"/>
        <v>7.15</v>
      </c>
      <c r="N111" s="150">
        <v>7.15</v>
      </c>
      <c r="O111" s="151"/>
      <c r="P111" s="152">
        <f t="shared" ref="P111" si="14">SUM(N111:O111)</f>
        <v>7.15</v>
      </c>
    </row>
    <row r="112" spans="1:16" ht="32.25" customHeight="1" x14ac:dyDescent="0.25">
      <c r="A112" s="1"/>
      <c r="B112" s="67"/>
      <c r="C112" s="379" t="s">
        <v>58</v>
      </c>
      <c r="D112" s="380"/>
      <c r="E112" s="380"/>
      <c r="F112" s="381"/>
      <c r="G112" s="153"/>
      <c r="H112" s="154"/>
      <c r="I112" s="154"/>
      <c r="J112" s="154"/>
      <c r="K112" s="154"/>
      <c r="L112" s="154"/>
      <c r="M112" s="154"/>
      <c r="N112" s="155"/>
      <c r="O112" s="154"/>
      <c r="P112" s="156"/>
    </row>
    <row r="113" spans="1:16" x14ac:dyDescent="0.25">
      <c r="A113" s="1"/>
      <c r="B113" s="67"/>
      <c r="C113" s="263" t="s">
        <v>82</v>
      </c>
      <c r="D113" s="263"/>
      <c r="E113" s="263"/>
      <c r="F113" s="263"/>
      <c r="G113" s="144"/>
      <c r="H113" s="131"/>
      <c r="I113" s="131"/>
      <c r="J113" s="132"/>
      <c r="K113" s="131"/>
      <c r="L113" s="131"/>
      <c r="M113" s="133"/>
      <c r="N113" s="150"/>
      <c r="O113" s="131"/>
      <c r="P113" s="152"/>
    </row>
    <row r="114" spans="1:16" x14ac:dyDescent="0.25">
      <c r="A114" s="1"/>
      <c r="B114" s="67"/>
      <c r="C114" s="255" t="s">
        <v>103</v>
      </c>
      <c r="D114" s="255"/>
      <c r="E114" s="255"/>
      <c r="F114" s="255"/>
      <c r="G114" s="135" t="s">
        <v>84</v>
      </c>
      <c r="H114" s="134">
        <v>1</v>
      </c>
      <c r="I114" s="131"/>
      <c r="J114" s="132">
        <f>SUM(H114:I114)</f>
        <v>1</v>
      </c>
      <c r="K114" s="132">
        <v>1</v>
      </c>
      <c r="L114" s="58"/>
      <c r="M114" s="132">
        <v>1</v>
      </c>
      <c r="N114" s="150">
        <f t="shared" si="11"/>
        <v>0</v>
      </c>
      <c r="O114" s="131"/>
      <c r="P114" s="152">
        <f>SUM(N114:O114)</f>
        <v>0</v>
      </c>
    </row>
    <row r="115" spans="1:16" x14ac:dyDescent="0.25">
      <c r="A115" s="1"/>
      <c r="B115" s="67"/>
      <c r="C115" s="255" t="s">
        <v>119</v>
      </c>
      <c r="D115" s="255"/>
      <c r="E115" s="255"/>
      <c r="F115" s="255"/>
      <c r="G115" s="135" t="s">
        <v>99</v>
      </c>
      <c r="H115" s="157">
        <v>1830853.22</v>
      </c>
      <c r="I115" s="158"/>
      <c r="J115" s="117">
        <f>SUM(H115:I115)</f>
        <v>1830853.22</v>
      </c>
      <c r="K115" s="117">
        <v>1830853.22</v>
      </c>
      <c r="L115" s="159"/>
      <c r="M115" s="117">
        <f>SUM(K115:L115)</f>
        <v>1830853.22</v>
      </c>
      <c r="N115" s="150">
        <f t="shared" si="11"/>
        <v>0</v>
      </c>
      <c r="O115" s="131"/>
      <c r="P115" s="152">
        <f>SUM(N115:O115)</f>
        <v>0</v>
      </c>
    </row>
    <row r="116" spans="1:16" x14ac:dyDescent="0.25">
      <c r="A116" s="1"/>
      <c r="B116" s="67"/>
      <c r="C116" s="255" t="s">
        <v>120</v>
      </c>
      <c r="D116" s="255"/>
      <c r="E116" s="255"/>
      <c r="F116" s="255"/>
      <c r="G116" s="135" t="s">
        <v>99</v>
      </c>
      <c r="H116" s="157">
        <v>1108195.19</v>
      </c>
      <c r="I116" s="158"/>
      <c r="J116" s="117">
        <f>SUM(H116:I116)</f>
        <v>1108195.19</v>
      </c>
      <c r="K116" s="160">
        <v>1108195.19</v>
      </c>
      <c r="L116" s="161"/>
      <c r="M116" s="117">
        <f>SUM(K116:L116)</f>
        <v>1108195.19</v>
      </c>
      <c r="N116" s="150">
        <f t="shared" si="11"/>
        <v>0</v>
      </c>
      <c r="O116" s="131"/>
      <c r="P116" s="152">
        <f>SUM(N116:O116)</f>
        <v>0</v>
      </c>
    </row>
    <row r="117" spans="1:16" x14ac:dyDescent="0.25">
      <c r="A117" s="1"/>
      <c r="B117" s="67"/>
      <c r="C117" s="255" t="s">
        <v>121</v>
      </c>
      <c r="D117" s="255"/>
      <c r="E117" s="255"/>
      <c r="F117" s="255"/>
      <c r="G117" s="135" t="s">
        <v>99</v>
      </c>
      <c r="H117" s="157">
        <v>262700</v>
      </c>
      <c r="I117" s="158"/>
      <c r="J117" s="117">
        <f>SUM(H117:I117)</f>
        <v>262700</v>
      </c>
      <c r="K117" s="117">
        <v>262700</v>
      </c>
      <c r="L117" s="159"/>
      <c r="M117" s="117">
        <f>SUM(K117:L117)</f>
        <v>262700</v>
      </c>
      <c r="N117" s="150">
        <f t="shared" si="11"/>
        <v>0</v>
      </c>
      <c r="O117" s="131"/>
      <c r="P117" s="152">
        <f>SUM(N117:O117)</f>
        <v>0</v>
      </c>
    </row>
    <row r="118" spans="1:16" ht="35.25" customHeight="1" x14ac:dyDescent="0.25">
      <c r="A118" s="1"/>
      <c r="B118" s="67"/>
      <c r="C118" s="255" t="s">
        <v>122</v>
      </c>
      <c r="D118" s="255"/>
      <c r="E118" s="255"/>
      <c r="F118" s="255"/>
      <c r="G118" s="135" t="s">
        <v>99</v>
      </c>
      <c r="H118" s="162"/>
      <c r="I118" s="141"/>
      <c r="J118" s="79"/>
      <c r="K118" s="79"/>
      <c r="L118" s="161"/>
      <c r="M118" s="79"/>
      <c r="N118" s="150"/>
      <c r="O118" s="131"/>
      <c r="P118" s="152"/>
    </row>
    <row r="119" spans="1:16" ht="15.75" x14ac:dyDescent="0.25">
      <c r="A119" s="1"/>
      <c r="B119" s="67"/>
      <c r="C119" s="263" t="s">
        <v>90</v>
      </c>
      <c r="D119" s="263"/>
      <c r="E119" s="263"/>
      <c r="F119" s="263"/>
      <c r="G119" s="65"/>
      <c r="H119" s="80"/>
      <c r="I119" s="141"/>
      <c r="J119" s="79"/>
      <c r="K119" s="79"/>
      <c r="L119" s="161"/>
      <c r="M119" s="79"/>
      <c r="N119" s="150"/>
      <c r="O119" s="131"/>
      <c r="P119" s="152"/>
    </row>
    <row r="120" spans="1:16" ht="27.75" customHeight="1" x14ac:dyDescent="0.25">
      <c r="A120" s="1"/>
      <c r="B120" s="67"/>
      <c r="C120" s="255" t="s">
        <v>123</v>
      </c>
      <c r="D120" s="255"/>
      <c r="E120" s="255"/>
      <c r="F120" s="255"/>
      <c r="G120" s="135" t="s">
        <v>124</v>
      </c>
      <c r="H120" s="157">
        <v>65.099999999999994</v>
      </c>
      <c r="I120" s="141"/>
      <c r="J120" s="117">
        <f>SUM(H120:I120)</f>
        <v>65.099999999999994</v>
      </c>
      <c r="K120" s="117">
        <v>50.854999999999997</v>
      </c>
      <c r="L120" s="161"/>
      <c r="M120" s="117">
        <f>SUM(K120:L120)</f>
        <v>50.854999999999997</v>
      </c>
      <c r="N120" s="150">
        <f t="shared" si="11"/>
        <v>-14.244999999999997</v>
      </c>
      <c r="O120" s="131"/>
      <c r="P120" s="152">
        <f>SUM(N120:O120)</f>
        <v>-14.244999999999997</v>
      </c>
    </row>
    <row r="121" spans="1:16" ht="30" customHeight="1" x14ac:dyDescent="0.25">
      <c r="A121" s="1"/>
      <c r="B121" s="67"/>
      <c r="C121" s="255" t="s">
        <v>125</v>
      </c>
      <c r="D121" s="255"/>
      <c r="E121" s="255"/>
      <c r="F121" s="255"/>
      <c r="G121" s="135" t="s">
        <v>124</v>
      </c>
      <c r="H121" s="157">
        <v>65</v>
      </c>
      <c r="I121" s="141"/>
      <c r="J121" s="117">
        <f>SUM(H121:I121)</f>
        <v>65</v>
      </c>
      <c r="K121" s="117">
        <v>50.9</v>
      </c>
      <c r="L121" s="161"/>
      <c r="M121" s="117">
        <f>SUM(K121:L121)</f>
        <v>50.9</v>
      </c>
      <c r="N121" s="150">
        <f t="shared" si="11"/>
        <v>-14.100000000000001</v>
      </c>
      <c r="O121" s="131"/>
      <c r="P121" s="152">
        <f>SUM(N121:O121)</f>
        <v>-14.100000000000001</v>
      </c>
    </row>
    <row r="122" spans="1:16" ht="27.75" customHeight="1" x14ac:dyDescent="0.25">
      <c r="A122" s="1"/>
      <c r="B122" s="67"/>
      <c r="C122" s="255" t="s">
        <v>126</v>
      </c>
      <c r="D122" s="255"/>
      <c r="E122" s="255"/>
      <c r="F122" s="255"/>
      <c r="G122" s="135" t="s">
        <v>124</v>
      </c>
      <c r="H122" s="157">
        <v>14.7</v>
      </c>
      <c r="I122" s="141"/>
      <c r="J122" s="117">
        <f>SUM(H122:I122)</f>
        <v>14.7</v>
      </c>
      <c r="K122" s="117">
        <v>10.398</v>
      </c>
      <c r="L122" s="161"/>
      <c r="M122" s="117">
        <f>SUM(K122:L122)</f>
        <v>10.398</v>
      </c>
      <c r="N122" s="150">
        <f t="shared" si="11"/>
        <v>-4.3019999999999996</v>
      </c>
      <c r="O122" s="131"/>
      <c r="P122" s="152">
        <f>SUM(N122:O122)</f>
        <v>-4.3019999999999996</v>
      </c>
    </row>
    <row r="123" spans="1:16" ht="15.75" x14ac:dyDescent="0.25">
      <c r="A123" s="1"/>
      <c r="B123" s="67"/>
      <c r="C123" s="263" t="s">
        <v>96</v>
      </c>
      <c r="D123" s="263"/>
      <c r="E123" s="263"/>
      <c r="F123" s="263"/>
      <c r="G123" s="65"/>
      <c r="H123" s="80"/>
      <c r="I123" s="141"/>
      <c r="J123" s="79"/>
      <c r="K123" s="79"/>
      <c r="L123" s="161"/>
      <c r="M123" s="79"/>
      <c r="N123" s="150"/>
      <c r="O123" s="131"/>
      <c r="P123" s="152"/>
    </row>
    <row r="124" spans="1:16" ht="27.75" customHeight="1" x14ac:dyDescent="0.25">
      <c r="A124" s="1"/>
      <c r="B124" s="67"/>
      <c r="C124" s="255" t="s">
        <v>127</v>
      </c>
      <c r="D124" s="255"/>
      <c r="E124" s="255"/>
      <c r="F124" s="255"/>
      <c r="G124" s="135" t="s">
        <v>99</v>
      </c>
      <c r="H124" s="157">
        <v>36.756</v>
      </c>
      <c r="I124" s="141"/>
      <c r="J124" s="117">
        <f>SUM(H124:I124)</f>
        <v>36.756</v>
      </c>
      <c r="K124" s="117">
        <f>K115/K120/1000</f>
        <v>36.001439779766002</v>
      </c>
      <c r="L124" s="163"/>
      <c r="M124" s="117">
        <v>15.75</v>
      </c>
      <c r="N124" s="150">
        <f t="shared" si="11"/>
        <v>-0.75456022023399782</v>
      </c>
      <c r="O124" s="131"/>
      <c r="P124" s="152">
        <f>SUM(N124:O124)</f>
        <v>-0.75456022023399782</v>
      </c>
    </row>
    <row r="125" spans="1:16" x14ac:dyDescent="0.25">
      <c r="A125" s="1"/>
      <c r="B125" s="67"/>
      <c r="C125" s="255" t="s">
        <v>128</v>
      </c>
      <c r="D125" s="255"/>
      <c r="E125" s="255"/>
      <c r="F125" s="255"/>
      <c r="G125" s="135" t="s">
        <v>99</v>
      </c>
      <c r="H125" s="157">
        <v>22.248000000000001</v>
      </c>
      <c r="I125" s="141"/>
      <c r="J125" s="117">
        <f>SUM(H125:I125)</f>
        <v>22.248000000000001</v>
      </c>
      <c r="K125" s="117">
        <f t="shared" ref="K125:K126" si="15">K116/K121/1000</f>
        <v>21.772007662082512</v>
      </c>
      <c r="L125" s="163"/>
      <c r="M125" s="117">
        <f>SUM(K125:L125)</f>
        <v>21.772007662082512</v>
      </c>
      <c r="N125" s="150">
        <f t="shared" si="11"/>
        <v>-0.47599233791748929</v>
      </c>
      <c r="O125" s="131"/>
      <c r="P125" s="152">
        <f>SUM(N125:O125)</f>
        <v>-0.47599233791748929</v>
      </c>
    </row>
    <row r="126" spans="1:16" x14ac:dyDescent="0.25">
      <c r="A126" s="1"/>
      <c r="B126" s="67"/>
      <c r="C126" s="255" t="s">
        <v>129</v>
      </c>
      <c r="D126" s="255"/>
      <c r="E126" s="255"/>
      <c r="F126" s="255"/>
      <c r="G126" s="135" t="s">
        <v>99</v>
      </c>
      <c r="H126" s="157">
        <v>22.248000000000001</v>
      </c>
      <c r="I126" s="141"/>
      <c r="J126" s="117">
        <f>SUM(H126:I126)</f>
        <v>22.248000000000001</v>
      </c>
      <c r="K126" s="117">
        <f t="shared" si="15"/>
        <v>25.264473937295637</v>
      </c>
      <c r="L126" s="163"/>
      <c r="M126" s="117">
        <f>SUM(K126:L126)</f>
        <v>25.264473937295637</v>
      </c>
      <c r="N126" s="150">
        <f t="shared" si="11"/>
        <v>3.0164739372956362</v>
      </c>
      <c r="O126" s="131"/>
      <c r="P126" s="152">
        <f>SUM(N126:O126)</f>
        <v>3.0164739372956362</v>
      </c>
    </row>
    <row r="127" spans="1:16" ht="29.25" customHeight="1" x14ac:dyDescent="0.25">
      <c r="A127" s="1"/>
      <c r="B127" s="67"/>
      <c r="C127" s="263" t="s">
        <v>117</v>
      </c>
      <c r="D127" s="263"/>
      <c r="E127" s="263"/>
      <c r="F127" s="263"/>
      <c r="G127" s="65"/>
      <c r="H127" s="97"/>
      <c r="I127" s="141"/>
      <c r="J127" s="79"/>
      <c r="K127" s="79"/>
      <c r="L127" s="161"/>
      <c r="M127" s="164"/>
      <c r="N127" s="150"/>
      <c r="O127" s="131"/>
      <c r="P127" s="152"/>
    </row>
    <row r="128" spans="1:16" ht="29.25" customHeight="1" x14ac:dyDescent="0.25">
      <c r="A128" s="1"/>
      <c r="B128" s="67"/>
      <c r="C128" s="255" t="s">
        <v>118</v>
      </c>
      <c r="D128" s="255"/>
      <c r="E128" s="255"/>
      <c r="F128" s="255"/>
      <c r="G128" s="135" t="s">
        <v>102</v>
      </c>
      <c r="H128" s="165"/>
      <c r="I128" s="141"/>
      <c r="J128" s="79"/>
      <c r="K128" s="79">
        <v>21.9</v>
      </c>
      <c r="L128" s="161"/>
      <c r="M128" s="166">
        <f t="shared" ref="M128" si="16">SUM(K128:L128)</f>
        <v>21.9</v>
      </c>
      <c r="N128" s="167">
        <f t="shared" si="11"/>
        <v>21.9</v>
      </c>
      <c r="O128" s="151"/>
      <c r="P128" s="168">
        <f t="shared" ref="P128" si="17">SUM(N128:O128)</f>
        <v>21.9</v>
      </c>
    </row>
    <row r="129" spans="1:16" ht="15.75" x14ac:dyDescent="0.25">
      <c r="A129" s="1"/>
      <c r="B129" s="67"/>
      <c r="C129" s="379" t="s">
        <v>59</v>
      </c>
      <c r="D129" s="380"/>
      <c r="E129" s="380"/>
      <c r="F129" s="381"/>
      <c r="G129" s="169"/>
      <c r="H129" s="170"/>
      <c r="I129" s="170"/>
      <c r="J129" s="170"/>
      <c r="K129" s="170"/>
      <c r="L129" s="170"/>
      <c r="M129" s="129"/>
      <c r="N129" s="155"/>
      <c r="O129" s="170"/>
      <c r="P129" s="156"/>
    </row>
    <row r="130" spans="1:16" ht="15.75" x14ac:dyDescent="0.25">
      <c r="A130" s="1"/>
      <c r="B130" s="67"/>
      <c r="C130" s="263" t="s">
        <v>82</v>
      </c>
      <c r="D130" s="263"/>
      <c r="E130" s="263"/>
      <c r="F130" s="263"/>
      <c r="G130" s="65"/>
      <c r="H130" s="80"/>
      <c r="I130" s="141"/>
      <c r="J130" s="79"/>
      <c r="K130" s="141"/>
      <c r="L130" s="141"/>
      <c r="M130" s="171"/>
      <c r="N130" s="45"/>
      <c r="O130" s="141"/>
      <c r="P130" s="117"/>
    </row>
    <row r="131" spans="1:16" ht="23.25" customHeight="1" x14ac:dyDescent="0.25">
      <c r="A131" s="1"/>
      <c r="B131" s="67"/>
      <c r="C131" s="255" t="s">
        <v>103</v>
      </c>
      <c r="D131" s="255"/>
      <c r="E131" s="255"/>
      <c r="F131" s="255"/>
      <c r="G131" s="135" t="s">
        <v>84</v>
      </c>
      <c r="H131" s="172">
        <v>1</v>
      </c>
      <c r="I131" s="141"/>
      <c r="J131" s="79">
        <f>SUM(H131:I131)</f>
        <v>1</v>
      </c>
      <c r="K131" s="79">
        <v>1</v>
      </c>
      <c r="L131" s="161"/>
      <c r="M131" s="79">
        <v>1</v>
      </c>
      <c r="N131" s="45"/>
      <c r="O131" s="141"/>
      <c r="P131" s="117"/>
    </row>
    <row r="132" spans="1:16" ht="26.25" customHeight="1" x14ac:dyDescent="0.25">
      <c r="A132" s="1"/>
      <c r="B132" s="67"/>
      <c r="C132" s="255" t="s">
        <v>130</v>
      </c>
      <c r="D132" s="255"/>
      <c r="E132" s="255"/>
      <c r="F132" s="255"/>
      <c r="G132" s="135" t="s">
        <v>99</v>
      </c>
      <c r="H132" s="157">
        <v>4512673.93</v>
      </c>
      <c r="I132" s="141"/>
      <c r="J132" s="79">
        <f>SUM(H132:I132)</f>
        <v>4512673.93</v>
      </c>
      <c r="K132" s="117">
        <v>4512673.93</v>
      </c>
      <c r="L132" s="161"/>
      <c r="M132" s="117">
        <f>SUM(K132:L132)</f>
        <v>4512673.93</v>
      </c>
      <c r="N132" s="45">
        <f t="shared" si="11"/>
        <v>0</v>
      </c>
      <c r="O132" s="141"/>
      <c r="P132" s="117">
        <f>SUM(N132:O132)</f>
        <v>0</v>
      </c>
    </row>
    <row r="133" spans="1:16" ht="29.25" customHeight="1" x14ac:dyDescent="0.25">
      <c r="A133" s="1"/>
      <c r="B133" s="67"/>
      <c r="C133" s="235" t="s">
        <v>131</v>
      </c>
      <c r="D133" s="236"/>
      <c r="E133" s="236"/>
      <c r="F133" s="237"/>
      <c r="G133" s="135" t="s">
        <v>99</v>
      </c>
      <c r="H133" s="157">
        <v>1766884.69</v>
      </c>
      <c r="I133" s="141"/>
      <c r="J133" s="79">
        <f>SUM(H133:I133)</f>
        <v>1766884.69</v>
      </c>
      <c r="K133" s="117">
        <v>1766884.69</v>
      </c>
      <c r="L133" s="161"/>
      <c r="M133" s="117">
        <f>SUM(K133:L133)</f>
        <v>1766884.69</v>
      </c>
      <c r="N133" s="45">
        <f t="shared" si="11"/>
        <v>0</v>
      </c>
      <c r="O133" s="141"/>
      <c r="P133" s="117">
        <f>SUM(N133:O133)</f>
        <v>0</v>
      </c>
    </row>
    <row r="134" spans="1:16" ht="27" customHeight="1" x14ac:dyDescent="0.25">
      <c r="A134" s="1"/>
      <c r="B134" s="67"/>
      <c r="C134" s="255" t="s">
        <v>132</v>
      </c>
      <c r="D134" s="255"/>
      <c r="E134" s="255"/>
      <c r="F134" s="255"/>
      <c r="G134" s="135" t="s">
        <v>99</v>
      </c>
      <c r="H134" s="157">
        <v>29300</v>
      </c>
      <c r="I134" s="141"/>
      <c r="J134" s="117">
        <f>SUM(H134:I134)</f>
        <v>29300</v>
      </c>
      <c r="K134" s="117">
        <v>29300</v>
      </c>
      <c r="L134" s="161"/>
      <c r="M134" s="117">
        <f>SUM(K134:L134)</f>
        <v>29300</v>
      </c>
      <c r="N134" s="45">
        <f t="shared" si="11"/>
        <v>0</v>
      </c>
      <c r="O134" s="141"/>
      <c r="P134" s="117">
        <f>SUM(N134:O134)</f>
        <v>0</v>
      </c>
    </row>
    <row r="135" spans="1:16" ht="30.75" customHeight="1" x14ac:dyDescent="0.25">
      <c r="A135" s="1"/>
      <c r="B135" s="67"/>
      <c r="C135" s="255" t="s">
        <v>133</v>
      </c>
      <c r="D135" s="255"/>
      <c r="E135" s="255"/>
      <c r="F135" s="255"/>
      <c r="G135" s="135" t="s">
        <v>99</v>
      </c>
      <c r="H135" s="162"/>
      <c r="I135" s="141"/>
      <c r="J135" s="79">
        <f>SUM(H135:I135)</f>
        <v>0</v>
      </c>
      <c r="K135" s="79"/>
      <c r="L135" s="161"/>
      <c r="M135" s="79">
        <f t="shared" ref="M135:M145" si="18">SUM(K135:L135)</f>
        <v>0</v>
      </c>
      <c r="N135" s="45">
        <f t="shared" si="11"/>
        <v>0</v>
      </c>
      <c r="O135" s="141"/>
      <c r="P135" s="117">
        <f>SUM(N135:O135)</f>
        <v>0</v>
      </c>
    </row>
    <row r="136" spans="1:16" ht="15.75" x14ac:dyDescent="0.25">
      <c r="A136" s="1"/>
      <c r="B136" s="67"/>
      <c r="C136" s="263" t="s">
        <v>90</v>
      </c>
      <c r="D136" s="263"/>
      <c r="E136" s="263"/>
      <c r="F136" s="263"/>
      <c r="G136" s="65"/>
      <c r="H136" s="80"/>
      <c r="I136" s="141"/>
      <c r="J136" s="79"/>
      <c r="K136" s="79"/>
      <c r="L136" s="161"/>
      <c r="M136" s="79"/>
      <c r="N136" s="45"/>
      <c r="O136" s="141"/>
      <c r="P136" s="117"/>
    </row>
    <row r="137" spans="1:16" ht="26.25" x14ac:dyDescent="0.25">
      <c r="A137" s="1"/>
      <c r="B137" s="67"/>
      <c r="C137" s="255" t="s">
        <v>134</v>
      </c>
      <c r="D137" s="255"/>
      <c r="E137" s="255"/>
      <c r="F137" s="255"/>
      <c r="G137" s="135" t="s">
        <v>135</v>
      </c>
      <c r="H137" s="157">
        <v>598.5</v>
      </c>
      <c r="I137" s="141"/>
      <c r="J137" s="117">
        <f>SUM(H137:I137)</f>
        <v>598.5</v>
      </c>
      <c r="K137" s="117">
        <v>613.25099999999998</v>
      </c>
      <c r="L137" s="161"/>
      <c r="M137" s="117">
        <f t="shared" si="18"/>
        <v>613.25099999999998</v>
      </c>
      <c r="N137" s="45">
        <f t="shared" si="11"/>
        <v>14.750999999999976</v>
      </c>
      <c r="O137" s="141"/>
      <c r="P137" s="117">
        <f>SUM(N137:O137)</f>
        <v>14.750999999999976</v>
      </c>
    </row>
    <row r="138" spans="1:16" ht="26.25" x14ac:dyDescent="0.25">
      <c r="A138" s="1"/>
      <c r="B138" s="67"/>
      <c r="C138" s="235" t="s">
        <v>136</v>
      </c>
      <c r="D138" s="236"/>
      <c r="E138" s="236"/>
      <c r="F138" s="237"/>
      <c r="G138" s="135" t="s">
        <v>135</v>
      </c>
      <c r="H138" s="157">
        <v>598.5</v>
      </c>
      <c r="I138" s="141"/>
      <c r="J138" s="117">
        <f>SUM(H138:I138)</f>
        <v>598.5</v>
      </c>
      <c r="K138" s="117">
        <v>629.20899999999995</v>
      </c>
      <c r="L138" s="161"/>
      <c r="M138" s="117">
        <f t="shared" si="18"/>
        <v>629.20899999999995</v>
      </c>
      <c r="N138" s="45">
        <f t="shared" si="11"/>
        <v>30.708999999999946</v>
      </c>
      <c r="O138" s="141"/>
      <c r="P138" s="117">
        <f>SUM(N138:O138)</f>
        <v>30.708999999999946</v>
      </c>
    </row>
    <row r="139" spans="1:16" ht="26.25" x14ac:dyDescent="0.25">
      <c r="A139" s="1"/>
      <c r="B139" s="67"/>
      <c r="C139" s="255" t="s">
        <v>137</v>
      </c>
      <c r="D139" s="255"/>
      <c r="E139" s="255"/>
      <c r="F139" s="255"/>
      <c r="G139" s="135" t="s">
        <v>138</v>
      </c>
      <c r="H139" s="157">
        <v>272.2</v>
      </c>
      <c r="I139" s="141"/>
      <c r="J139" s="117">
        <f>SUM(H139:I139)</f>
        <v>272.2</v>
      </c>
      <c r="K139" s="117">
        <v>194.05699999999999</v>
      </c>
      <c r="L139" s="161"/>
      <c r="M139" s="117">
        <f t="shared" si="18"/>
        <v>194.05699999999999</v>
      </c>
      <c r="N139" s="45">
        <f t="shared" si="11"/>
        <v>-78.143000000000001</v>
      </c>
      <c r="O139" s="141"/>
      <c r="P139" s="117">
        <f>SUM(N139:O139)</f>
        <v>-78.143000000000001</v>
      </c>
    </row>
    <row r="140" spans="1:16" ht="15.75" x14ac:dyDescent="0.25">
      <c r="A140" s="1"/>
      <c r="B140" s="67"/>
      <c r="C140" s="263" t="s">
        <v>96</v>
      </c>
      <c r="D140" s="263"/>
      <c r="E140" s="263"/>
      <c r="F140" s="263"/>
      <c r="G140" s="65"/>
      <c r="H140" s="80"/>
      <c r="I140" s="141"/>
      <c r="J140" s="79"/>
      <c r="K140" s="79"/>
      <c r="L140" s="161"/>
      <c r="M140" s="79"/>
      <c r="N140" s="45"/>
      <c r="O140" s="141"/>
      <c r="P140" s="117"/>
    </row>
    <row r="141" spans="1:16" ht="27" customHeight="1" x14ac:dyDescent="0.25">
      <c r="A141" s="1"/>
      <c r="B141" s="67"/>
      <c r="C141" s="255" t="s">
        <v>139</v>
      </c>
      <c r="D141" s="255"/>
      <c r="E141" s="255"/>
      <c r="F141" s="255"/>
      <c r="G141" s="135" t="s">
        <v>99</v>
      </c>
      <c r="H141" s="157">
        <v>7.3034999999999997</v>
      </c>
      <c r="I141" s="141"/>
      <c r="J141" s="117">
        <f>SUM(H141:I141)</f>
        <v>7.3034999999999997</v>
      </c>
      <c r="K141" s="146">
        <f>K132/K137/1000</f>
        <v>7.3586083512297575</v>
      </c>
      <c r="L141" s="161"/>
      <c r="M141" s="117">
        <f>SUM(K141:L141)</f>
        <v>7.3586083512297575</v>
      </c>
      <c r="N141" s="45">
        <f t="shared" si="11"/>
        <v>5.5108351229757879E-2</v>
      </c>
      <c r="O141" s="141"/>
      <c r="P141" s="117">
        <f>SUM(N141:O141)</f>
        <v>5.5108351229757879E-2</v>
      </c>
    </row>
    <row r="142" spans="1:16" ht="35.25" customHeight="1" x14ac:dyDescent="0.25">
      <c r="A142" s="1"/>
      <c r="B142" s="67"/>
      <c r="C142" s="235" t="s">
        <v>140</v>
      </c>
      <c r="D142" s="236"/>
      <c r="E142" s="236"/>
      <c r="F142" s="237"/>
      <c r="G142" s="135" t="s">
        <v>99</v>
      </c>
      <c r="H142" s="157">
        <v>2.8595999999999999</v>
      </c>
      <c r="I142" s="141"/>
      <c r="J142" s="117">
        <f>SUM(H142:I142)</f>
        <v>2.8595999999999999</v>
      </c>
      <c r="K142" s="146">
        <v>2.5219999999999998</v>
      </c>
      <c r="L142" s="161"/>
      <c r="M142" s="117">
        <f>SUM(K142:L142)</f>
        <v>2.5219999999999998</v>
      </c>
      <c r="N142" s="45">
        <f t="shared" si="11"/>
        <v>-0.33760000000000012</v>
      </c>
      <c r="O142" s="141"/>
      <c r="P142" s="117">
        <f>SUM(N142:O142)</f>
        <v>-0.33760000000000012</v>
      </c>
    </row>
    <row r="143" spans="1:16" ht="34.5" customHeight="1" x14ac:dyDescent="0.25">
      <c r="A143" s="1"/>
      <c r="B143" s="67"/>
      <c r="C143" s="255" t="s">
        <v>141</v>
      </c>
      <c r="D143" s="255"/>
      <c r="E143" s="255"/>
      <c r="F143" s="255"/>
      <c r="G143" s="135" t="s">
        <v>99</v>
      </c>
      <c r="H143" s="157">
        <v>0.13139999999999999</v>
      </c>
      <c r="I143" s="141"/>
      <c r="J143" s="117">
        <f>SUM(H143:I143)</f>
        <v>0.13139999999999999</v>
      </c>
      <c r="K143" s="146">
        <f t="shared" ref="K143" si="19">K134/K139/1000</f>
        <v>0.15098656580283112</v>
      </c>
      <c r="L143" s="161"/>
      <c r="M143" s="117">
        <f t="shared" si="18"/>
        <v>0.15098656580283112</v>
      </c>
      <c r="N143" s="45">
        <f>K143-H143</f>
        <v>1.9586565802831135E-2</v>
      </c>
      <c r="O143" s="141"/>
      <c r="P143" s="164">
        <f>SUM(N143:O143)</f>
        <v>1.9586565802831135E-2</v>
      </c>
    </row>
    <row r="144" spans="1:16" x14ac:dyDescent="0.25">
      <c r="A144" s="1"/>
      <c r="B144" s="67"/>
      <c r="C144" s="378" t="s">
        <v>117</v>
      </c>
      <c r="D144" s="378"/>
      <c r="E144" s="378"/>
      <c r="F144" s="378"/>
      <c r="G144" s="135"/>
      <c r="H144" s="80"/>
      <c r="I144" s="141"/>
      <c r="J144" s="79"/>
      <c r="K144" s="79"/>
      <c r="L144" s="161"/>
      <c r="M144" s="79"/>
      <c r="N144" s="45"/>
      <c r="O144" s="141"/>
      <c r="P144" s="117"/>
    </row>
    <row r="145" spans="1:16" ht="33" customHeight="1" x14ac:dyDescent="0.25">
      <c r="A145" s="1"/>
      <c r="B145" s="67"/>
      <c r="C145" s="255" t="s">
        <v>118</v>
      </c>
      <c r="D145" s="255"/>
      <c r="E145" s="255"/>
      <c r="F145" s="255"/>
      <c r="G145" s="135" t="s">
        <v>102</v>
      </c>
      <c r="H145" s="165"/>
      <c r="I145" s="141"/>
      <c r="J145" s="79">
        <f>SUM(H145:I145)</f>
        <v>0</v>
      </c>
      <c r="K145" s="79">
        <v>-2.46</v>
      </c>
      <c r="L145" s="161"/>
      <c r="M145" s="79">
        <f t="shared" si="18"/>
        <v>-2.46</v>
      </c>
      <c r="N145" s="45">
        <f t="shared" si="11"/>
        <v>-2.46</v>
      </c>
      <c r="O145" s="141"/>
      <c r="P145" s="117">
        <f>SUM(N145:O145)</f>
        <v>-2.46</v>
      </c>
    </row>
    <row r="146" spans="1:16" x14ac:dyDescent="0.25">
      <c r="A146" s="1"/>
      <c r="B146" s="67"/>
      <c r="C146" s="267" t="s">
        <v>142</v>
      </c>
      <c r="D146" s="268"/>
      <c r="E146" s="268"/>
      <c r="F146" s="268"/>
      <c r="G146" s="268"/>
      <c r="H146" s="173"/>
      <c r="I146" s="173"/>
      <c r="J146" s="173"/>
      <c r="K146" s="173"/>
      <c r="L146" s="173"/>
      <c r="M146" s="173"/>
      <c r="N146" s="155"/>
      <c r="O146" s="173"/>
      <c r="P146" s="156"/>
    </row>
    <row r="147" spans="1:16" ht="15.75" x14ac:dyDescent="0.25">
      <c r="A147" s="1"/>
      <c r="B147" s="67"/>
      <c r="C147" s="263" t="s">
        <v>82</v>
      </c>
      <c r="D147" s="263"/>
      <c r="E147" s="263"/>
      <c r="F147" s="263"/>
      <c r="G147" s="65"/>
      <c r="H147" s="174"/>
      <c r="I147" s="175"/>
      <c r="J147" s="176"/>
      <c r="K147" s="131"/>
      <c r="L147" s="131"/>
      <c r="M147" s="133"/>
      <c r="N147" s="150">
        <f t="shared" ref="N147:N149" si="20">K147-H147</f>
        <v>0</v>
      </c>
      <c r="O147" s="131"/>
      <c r="P147" s="152">
        <f t="shared" ref="P147:P149" si="21">SUM(N147:O147)</f>
        <v>0</v>
      </c>
    </row>
    <row r="148" spans="1:16" ht="24" customHeight="1" x14ac:dyDescent="0.25">
      <c r="A148" s="1"/>
      <c r="B148" s="67"/>
      <c r="C148" s="255" t="s">
        <v>103</v>
      </c>
      <c r="D148" s="255"/>
      <c r="E148" s="255"/>
      <c r="F148" s="255"/>
      <c r="G148" s="135" t="s">
        <v>84</v>
      </c>
      <c r="H148" s="177">
        <v>1</v>
      </c>
      <c r="I148" s="175"/>
      <c r="J148" s="176">
        <f>SUM(H148:I148)</f>
        <v>1</v>
      </c>
      <c r="K148" s="177">
        <v>1</v>
      </c>
      <c r="L148" s="175"/>
      <c r="M148" s="176">
        <f>SUM(K148:L148)</f>
        <v>1</v>
      </c>
      <c r="N148" s="150">
        <f t="shared" si="20"/>
        <v>0</v>
      </c>
      <c r="O148" s="131"/>
      <c r="P148" s="152">
        <f t="shared" si="21"/>
        <v>0</v>
      </c>
    </row>
    <row r="149" spans="1:16" ht="30" customHeight="1" x14ac:dyDescent="0.25">
      <c r="A149" s="1"/>
      <c r="B149" s="67"/>
      <c r="C149" s="255" t="s">
        <v>143</v>
      </c>
      <c r="D149" s="255"/>
      <c r="E149" s="255"/>
      <c r="F149" s="255"/>
      <c r="G149" s="135" t="s">
        <v>99</v>
      </c>
      <c r="H149" s="178">
        <v>277398</v>
      </c>
      <c r="I149" s="179"/>
      <c r="J149" s="180">
        <f>SUM(H149:I149)</f>
        <v>277398</v>
      </c>
      <c r="K149" s="180">
        <v>277398</v>
      </c>
      <c r="L149" s="180"/>
      <c r="M149" s="180">
        <f>SUM(K149:L149)</f>
        <v>277398</v>
      </c>
      <c r="N149" s="180">
        <f t="shared" si="20"/>
        <v>0</v>
      </c>
      <c r="O149" s="181"/>
      <c r="P149" s="180">
        <f t="shared" si="21"/>
        <v>0</v>
      </c>
    </row>
    <row r="150" spans="1:16" ht="15.75" x14ac:dyDescent="0.25">
      <c r="A150" s="1"/>
      <c r="B150" s="67"/>
      <c r="C150" s="263" t="s">
        <v>117</v>
      </c>
      <c r="D150" s="263"/>
      <c r="E150" s="263"/>
      <c r="F150" s="263"/>
      <c r="G150" s="65"/>
      <c r="H150" s="174"/>
      <c r="I150" s="175"/>
      <c r="J150" s="176"/>
      <c r="K150" s="131"/>
      <c r="L150" s="131"/>
      <c r="M150" s="133"/>
      <c r="N150" s="182"/>
      <c r="O150" s="131"/>
      <c r="P150" s="152"/>
    </row>
    <row r="151" spans="1:16" x14ac:dyDescent="0.25">
      <c r="A151" s="1"/>
      <c r="B151" s="67"/>
      <c r="C151" s="255" t="s">
        <v>118</v>
      </c>
      <c r="D151" s="255"/>
      <c r="E151" s="255"/>
      <c r="F151" s="255"/>
      <c r="G151" s="135" t="s">
        <v>102</v>
      </c>
      <c r="H151" s="183"/>
      <c r="I151" s="175"/>
      <c r="J151" s="176"/>
      <c r="K151" s="131"/>
      <c r="L151" s="131"/>
      <c r="M151" s="133"/>
      <c r="N151" s="182"/>
      <c r="O151" s="131"/>
      <c r="P151" s="152"/>
    </row>
    <row r="152" spans="1:16" x14ac:dyDescent="0.25">
      <c r="A152" s="1"/>
      <c r="B152" s="67"/>
      <c r="C152" s="372" t="s">
        <v>62</v>
      </c>
      <c r="D152" s="373"/>
      <c r="E152" s="373"/>
      <c r="F152" s="374"/>
      <c r="G152" s="184"/>
      <c r="H152" s="185"/>
      <c r="I152" s="186"/>
      <c r="J152" s="187"/>
      <c r="K152" s="188"/>
      <c r="L152" s="188"/>
      <c r="M152" s="189"/>
      <c r="N152" s="190"/>
      <c r="O152" s="188"/>
      <c r="P152" s="191"/>
    </row>
    <row r="153" spans="1:16" x14ac:dyDescent="0.25">
      <c r="A153" s="1"/>
      <c r="B153" s="67"/>
      <c r="C153" s="375" t="s">
        <v>82</v>
      </c>
      <c r="D153" s="376"/>
      <c r="E153" s="376"/>
      <c r="F153" s="377"/>
      <c r="G153" s="135"/>
      <c r="H153" s="183"/>
      <c r="I153" s="175"/>
      <c r="J153" s="192"/>
      <c r="K153" s="131"/>
      <c r="L153" s="131"/>
      <c r="M153" s="133"/>
      <c r="N153" s="182"/>
      <c r="O153" s="131"/>
      <c r="P153" s="152"/>
    </row>
    <row r="154" spans="1:16" x14ac:dyDescent="0.25">
      <c r="A154" s="1"/>
      <c r="B154" s="67"/>
      <c r="C154" s="360" t="s">
        <v>103</v>
      </c>
      <c r="D154" s="361"/>
      <c r="E154" s="361"/>
      <c r="F154" s="362"/>
      <c r="G154" s="135" t="s">
        <v>144</v>
      </c>
      <c r="H154" s="183">
        <v>1</v>
      </c>
      <c r="I154" s="175"/>
      <c r="J154" s="176"/>
      <c r="K154" s="131"/>
      <c r="L154" s="131"/>
      <c r="M154" s="133"/>
      <c r="N154" s="182"/>
      <c r="O154" s="131"/>
      <c r="P154" s="152"/>
    </row>
    <row r="155" spans="1:16" x14ac:dyDescent="0.25">
      <c r="A155" s="1"/>
      <c r="B155" s="67"/>
      <c r="C155" s="360" t="s">
        <v>145</v>
      </c>
      <c r="D155" s="361"/>
      <c r="E155" s="361"/>
      <c r="F155" s="362"/>
      <c r="G155" s="135" t="s">
        <v>99</v>
      </c>
      <c r="H155" s="183">
        <v>40594.22</v>
      </c>
      <c r="I155" s="175"/>
      <c r="J155" s="180">
        <f>SUM(H155:I155)</f>
        <v>40594.22</v>
      </c>
      <c r="K155" s="176">
        <v>40583.74</v>
      </c>
      <c r="L155" s="131"/>
      <c r="M155" s="180">
        <f>SUM(K155:L155)</f>
        <v>40583.74</v>
      </c>
      <c r="N155" s="180">
        <f t="shared" ref="N155" si="22">K155-H155</f>
        <v>-10.480000000003201</v>
      </c>
      <c r="O155" s="131"/>
      <c r="P155" s="180">
        <f t="shared" ref="P155:P157" si="23">SUM(N155:O155)</f>
        <v>-10.480000000003201</v>
      </c>
    </row>
    <row r="156" spans="1:16" x14ac:dyDescent="0.25">
      <c r="A156" s="1"/>
      <c r="B156" s="67"/>
      <c r="C156" s="357" t="s">
        <v>90</v>
      </c>
      <c r="D156" s="358"/>
      <c r="E156" s="358"/>
      <c r="F156" s="359"/>
      <c r="G156" s="135"/>
      <c r="H156" s="183"/>
      <c r="I156" s="175"/>
      <c r="J156" s="176"/>
      <c r="K156" s="131"/>
      <c r="L156" s="131"/>
      <c r="M156" s="133"/>
      <c r="N156" s="180"/>
      <c r="O156" s="131"/>
      <c r="P156" s="180"/>
    </row>
    <row r="157" spans="1:16" ht="39" customHeight="1" x14ac:dyDescent="0.25">
      <c r="A157" s="1"/>
      <c r="B157" s="67"/>
      <c r="C157" s="360" t="s">
        <v>146</v>
      </c>
      <c r="D157" s="361"/>
      <c r="E157" s="361"/>
      <c r="F157" s="362"/>
      <c r="G157" s="135" t="s">
        <v>147</v>
      </c>
      <c r="H157" s="193">
        <v>4.7563000000000004</v>
      </c>
      <c r="I157" s="175"/>
      <c r="J157" s="182">
        <v>4.7563000000000004</v>
      </c>
      <c r="K157" s="176">
        <v>4.76</v>
      </c>
      <c r="L157" s="135"/>
      <c r="M157" s="176">
        <v>4.76</v>
      </c>
      <c r="N157" s="180">
        <v>0</v>
      </c>
      <c r="O157" s="131"/>
      <c r="P157" s="180">
        <f t="shared" si="23"/>
        <v>0</v>
      </c>
    </row>
    <row r="158" spans="1:16" x14ac:dyDescent="0.25">
      <c r="A158" s="1"/>
      <c r="B158" s="67"/>
      <c r="C158" s="357" t="s">
        <v>96</v>
      </c>
      <c r="D158" s="358"/>
      <c r="E158" s="358"/>
      <c r="F158" s="359"/>
      <c r="G158" s="135"/>
      <c r="H158" s="183"/>
      <c r="I158" s="175"/>
      <c r="J158" s="176"/>
      <c r="K158" s="131"/>
      <c r="L158" s="131"/>
      <c r="M158" s="133"/>
      <c r="N158" s="150"/>
      <c r="O158" s="131"/>
      <c r="P158" s="152"/>
    </row>
    <row r="159" spans="1:16" x14ac:dyDescent="0.25">
      <c r="A159" s="1"/>
      <c r="B159" s="67"/>
      <c r="C159" s="357" t="s">
        <v>148</v>
      </c>
      <c r="D159" s="358"/>
      <c r="E159" s="358"/>
      <c r="F159" s="359"/>
      <c r="G159" s="135" t="s">
        <v>99</v>
      </c>
      <c r="H159" s="193">
        <v>8.5349000000000004</v>
      </c>
      <c r="I159" s="175"/>
      <c r="J159" s="182">
        <v>8.5349000000000004</v>
      </c>
      <c r="K159" s="192">
        <v>8.5299999999999994</v>
      </c>
      <c r="L159" s="131"/>
      <c r="M159" s="180">
        <v>8.5299999999999994</v>
      </c>
      <c r="N159" s="45">
        <f t="shared" ref="N159:P159" si="24">K159-H159</f>
        <v>-4.9000000000010147E-3</v>
      </c>
      <c r="O159" s="131"/>
      <c r="P159" s="45">
        <f t="shared" si="24"/>
        <v>-4.9000000000010147E-3</v>
      </c>
    </row>
    <row r="160" spans="1:16" ht="20.25" customHeight="1" x14ac:dyDescent="0.25">
      <c r="A160" s="1"/>
      <c r="B160" s="67"/>
      <c r="C160" s="357" t="s">
        <v>100</v>
      </c>
      <c r="D160" s="358"/>
      <c r="E160" s="358"/>
      <c r="F160" s="359"/>
      <c r="G160" s="135"/>
      <c r="H160" s="183"/>
      <c r="I160" s="175"/>
      <c r="J160" s="176"/>
      <c r="K160" s="131"/>
      <c r="L160" s="131"/>
      <c r="M160" s="133"/>
      <c r="N160" s="150"/>
      <c r="O160" s="131"/>
      <c r="P160" s="152"/>
    </row>
    <row r="161" spans="1:16" ht="27" customHeight="1" x14ac:dyDescent="0.25">
      <c r="A161" s="1"/>
      <c r="B161" s="67"/>
      <c r="C161" s="360" t="s">
        <v>149</v>
      </c>
      <c r="D161" s="361"/>
      <c r="E161" s="361"/>
      <c r="F161" s="362"/>
      <c r="G161" s="135"/>
      <c r="H161" s="183">
        <v>5.21</v>
      </c>
      <c r="I161" s="175"/>
      <c r="J161" s="176">
        <v>5.21</v>
      </c>
      <c r="K161" s="176">
        <v>5.21</v>
      </c>
      <c r="L161" s="131"/>
      <c r="M161" s="176">
        <v>5.21</v>
      </c>
      <c r="N161" s="194">
        <v>0</v>
      </c>
      <c r="O161" s="131"/>
      <c r="P161" s="182">
        <v>0</v>
      </c>
    </row>
    <row r="162" spans="1:16" x14ac:dyDescent="0.25">
      <c r="A162" s="241" t="s">
        <v>150</v>
      </c>
      <c r="B162" s="242"/>
      <c r="C162" s="242"/>
      <c r="D162" s="242"/>
      <c r="E162" s="242"/>
      <c r="F162" s="242"/>
      <c r="G162" s="242"/>
      <c r="H162" s="242"/>
      <c r="I162" s="242"/>
      <c r="J162" s="242"/>
      <c r="K162" s="242"/>
      <c r="L162" s="242"/>
      <c r="M162" s="242"/>
      <c r="N162" s="242"/>
      <c r="O162" s="242"/>
      <c r="P162" s="363"/>
    </row>
    <row r="163" spans="1:16" x14ac:dyDescent="0.25">
      <c r="A163" s="62"/>
      <c r="B163" s="195"/>
      <c r="C163" s="195"/>
      <c r="D163" s="195"/>
      <c r="E163" s="195"/>
      <c r="F163" s="195"/>
      <c r="G163" s="195"/>
      <c r="H163" s="195"/>
      <c r="I163" s="195"/>
      <c r="J163" s="195"/>
      <c r="K163" s="195"/>
      <c r="L163" s="195"/>
      <c r="M163" s="195"/>
      <c r="N163" s="195"/>
      <c r="O163" s="195"/>
      <c r="P163" s="196"/>
    </row>
    <row r="164" spans="1:16" ht="15.75" x14ac:dyDescent="0.25">
      <c r="A164" s="1"/>
      <c r="B164" s="63" t="s">
        <v>76</v>
      </c>
      <c r="C164" s="364" t="s">
        <v>77</v>
      </c>
      <c r="D164" s="365"/>
      <c r="E164" s="365"/>
      <c r="F164" s="366"/>
      <c r="G164" s="370" t="s">
        <v>78</v>
      </c>
      <c r="H164" s="364" t="s">
        <v>151</v>
      </c>
      <c r="I164" s="365"/>
      <c r="J164" s="365"/>
      <c r="K164" s="365"/>
      <c r="L164" s="365"/>
      <c r="M164" s="365"/>
      <c r="N164" s="365"/>
      <c r="O164" s="365"/>
      <c r="P164" s="366"/>
    </row>
    <row r="165" spans="1:16" ht="15.75" x14ac:dyDescent="0.25">
      <c r="A165" s="1"/>
      <c r="B165" s="29" t="s">
        <v>80</v>
      </c>
      <c r="C165" s="367"/>
      <c r="D165" s="368"/>
      <c r="E165" s="368"/>
      <c r="F165" s="369"/>
      <c r="G165" s="371"/>
      <c r="H165" s="367"/>
      <c r="I165" s="368"/>
      <c r="J165" s="368"/>
      <c r="K165" s="368"/>
      <c r="L165" s="368"/>
      <c r="M165" s="368"/>
      <c r="N165" s="368"/>
      <c r="O165" s="368"/>
      <c r="P165" s="369"/>
    </row>
    <row r="166" spans="1:16" ht="15.75" x14ac:dyDescent="0.25">
      <c r="A166" s="1"/>
      <c r="B166" s="64">
        <v>1</v>
      </c>
      <c r="C166" s="352">
        <v>2</v>
      </c>
      <c r="D166" s="353"/>
      <c r="E166" s="353"/>
      <c r="F166" s="354"/>
      <c r="G166" s="197">
        <v>3</v>
      </c>
      <c r="H166" s="353">
        <v>4</v>
      </c>
      <c r="I166" s="353"/>
      <c r="J166" s="353"/>
      <c r="K166" s="353"/>
      <c r="L166" s="353"/>
      <c r="M166" s="353"/>
      <c r="N166" s="353"/>
      <c r="O166" s="353"/>
      <c r="P166" s="354"/>
    </row>
    <row r="167" spans="1:16" ht="15.75" x14ac:dyDescent="0.25">
      <c r="A167" s="1"/>
      <c r="B167" s="32">
        <v>1</v>
      </c>
      <c r="C167" s="336" t="s">
        <v>82</v>
      </c>
      <c r="D167" s="336"/>
      <c r="E167" s="336"/>
      <c r="F167" s="336"/>
      <c r="G167" s="198"/>
      <c r="H167" s="1"/>
      <c r="I167" s="1"/>
      <c r="J167" s="1"/>
      <c r="K167" s="1"/>
      <c r="L167" s="1"/>
      <c r="M167" s="1"/>
      <c r="N167" s="1"/>
      <c r="O167" s="1"/>
      <c r="P167" s="199"/>
    </row>
    <row r="168" spans="1:16" ht="15.75" x14ac:dyDescent="0.25">
      <c r="A168" s="1"/>
      <c r="B168" s="32"/>
      <c r="C168" s="355" t="s">
        <v>83</v>
      </c>
      <c r="D168" s="355"/>
      <c r="E168" s="355"/>
      <c r="F168" s="355"/>
      <c r="G168" s="44" t="s">
        <v>84</v>
      </c>
      <c r="H168" s="356" t="s">
        <v>152</v>
      </c>
      <c r="I168" s="356"/>
      <c r="J168" s="356"/>
      <c r="K168" s="356"/>
      <c r="L168" s="356"/>
      <c r="M168" s="356"/>
      <c r="N168" s="356"/>
      <c r="O168" s="356"/>
      <c r="P168" s="356"/>
    </row>
    <row r="169" spans="1:16" ht="59.25" customHeight="1" x14ac:dyDescent="0.25">
      <c r="B169" s="32"/>
      <c r="C169" s="349" t="s">
        <v>85</v>
      </c>
      <c r="D169" s="350"/>
      <c r="E169" s="350"/>
      <c r="F169" s="351"/>
      <c r="G169" s="44" t="s">
        <v>84</v>
      </c>
      <c r="H169" s="356" t="s">
        <v>153</v>
      </c>
      <c r="I169" s="356"/>
      <c r="J169" s="356"/>
      <c r="K169" s="356"/>
      <c r="L169" s="356"/>
      <c r="M169" s="356"/>
      <c r="N169" s="356"/>
      <c r="O169" s="356"/>
      <c r="P169" s="356"/>
    </row>
    <row r="170" spans="1:16" ht="42" customHeight="1" x14ac:dyDescent="0.25">
      <c r="B170" s="81"/>
      <c r="C170" s="349" t="s">
        <v>86</v>
      </c>
      <c r="D170" s="350"/>
      <c r="E170" s="350"/>
      <c r="F170" s="351"/>
      <c r="G170" s="82" t="s">
        <v>84</v>
      </c>
      <c r="H170" s="324" t="s">
        <v>153</v>
      </c>
      <c r="I170" s="325"/>
      <c r="J170" s="325"/>
      <c r="K170" s="325"/>
      <c r="L170" s="325"/>
      <c r="M170" s="325"/>
      <c r="N170" s="325"/>
      <c r="O170" s="325"/>
      <c r="P170" s="326"/>
    </row>
    <row r="171" spans="1:16" ht="51.75" customHeight="1" x14ac:dyDescent="0.25">
      <c r="A171" s="1"/>
      <c r="B171" s="63"/>
      <c r="C171" s="349" t="s">
        <v>87</v>
      </c>
      <c r="D171" s="350"/>
      <c r="E171" s="350"/>
      <c r="F171" s="351"/>
      <c r="G171" s="37" t="s">
        <v>88</v>
      </c>
      <c r="H171" s="324" t="s">
        <v>152</v>
      </c>
      <c r="I171" s="325"/>
      <c r="J171" s="325"/>
      <c r="K171" s="325"/>
      <c r="L171" s="325"/>
      <c r="M171" s="325"/>
      <c r="N171" s="325"/>
      <c r="O171" s="325"/>
      <c r="P171" s="326"/>
    </row>
    <row r="172" spans="1:16" ht="48.75" customHeight="1" x14ac:dyDescent="0.25">
      <c r="A172" s="1"/>
      <c r="B172" s="93"/>
      <c r="C172" s="349" t="s">
        <v>89</v>
      </c>
      <c r="D172" s="350"/>
      <c r="E172" s="350"/>
      <c r="F172" s="351"/>
      <c r="G172" s="37" t="s">
        <v>88</v>
      </c>
      <c r="H172" s="324" t="s">
        <v>154</v>
      </c>
      <c r="I172" s="325"/>
      <c r="J172" s="325"/>
      <c r="K172" s="325"/>
      <c r="L172" s="325"/>
      <c r="M172" s="325"/>
      <c r="N172" s="325"/>
      <c r="O172" s="325"/>
      <c r="P172" s="326"/>
    </row>
    <row r="173" spans="1:16" ht="15.75" x14ac:dyDescent="0.25">
      <c r="A173" s="1"/>
      <c r="B173" s="64">
        <v>2</v>
      </c>
      <c r="C173" s="344" t="s">
        <v>90</v>
      </c>
      <c r="D173" s="344"/>
      <c r="E173" s="344"/>
      <c r="F173" s="344"/>
      <c r="G173" s="96"/>
      <c r="H173" s="345"/>
      <c r="I173" s="345"/>
      <c r="J173" s="345"/>
      <c r="K173" s="345"/>
      <c r="L173" s="345"/>
      <c r="M173" s="345"/>
      <c r="N173" s="345"/>
      <c r="O173" s="345"/>
      <c r="P173" s="345"/>
    </row>
    <row r="174" spans="1:16" ht="105" customHeight="1" x14ac:dyDescent="0.25">
      <c r="A174" s="1"/>
      <c r="B174" s="81"/>
      <c r="C174" s="346" t="s">
        <v>155</v>
      </c>
      <c r="D174" s="347"/>
      <c r="E174" s="347"/>
      <c r="F174" s="348"/>
      <c r="G174" s="200" t="s">
        <v>92</v>
      </c>
      <c r="H174" s="337" t="s">
        <v>156</v>
      </c>
      <c r="I174" s="338"/>
      <c r="J174" s="338"/>
      <c r="K174" s="338"/>
      <c r="L174" s="338"/>
      <c r="M174" s="338"/>
      <c r="N174" s="338"/>
      <c r="O174" s="338"/>
      <c r="P174" s="339"/>
    </row>
    <row r="175" spans="1:16" ht="62.25" customHeight="1" x14ac:dyDescent="0.25">
      <c r="A175" s="1"/>
      <c r="B175" s="28"/>
      <c r="C175" s="340" t="s">
        <v>93</v>
      </c>
      <c r="D175" s="340"/>
      <c r="E175" s="340"/>
      <c r="F175" s="340"/>
      <c r="G175" s="39" t="s">
        <v>92</v>
      </c>
      <c r="H175" s="333" t="s">
        <v>157</v>
      </c>
      <c r="I175" s="334"/>
      <c r="J175" s="334"/>
      <c r="K175" s="334"/>
      <c r="L175" s="334"/>
      <c r="M175" s="334"/>
      <c r="N175" s="334"/>
      <c r="O175" s="334"/>
      <c r="P175" s="335"/>
    </row>
    <row r="176" spans="1:16" ht="15.75" x14ac:dyDescent="0.25">
      <c r="A176" s="1"/>
      <c r="B176" s="106"/>
      <c r="C176" s="330" t="s">
        <v>95</v>
      </c>
      <c r="D176" s="331"/>
      <c r="E176" s="331"/>
      <c r="F176" s="332"/>
      <c r="G176" s="107" t="s">
        <v>84</v>
      </c>
      <c r="H176" s="333" t="s">
        <v>158</v>
      </c>
      <c r="I176" s="334"/>
      <c r="J176" s="334"/>
      <c r="K176" s="334"/>
      <c r="L176" s="334"/>
      <c r="M176" s="334"/>
      <c r="N176" s="334"/>
      <c r="O176" s="334"/>
      <c r="P176" s="335"/>
    </row>
    <row r="177" spans="1:16" ht="15.75" x14ac:dyDescent="0.25">
      <c r="A177" s="1"/>
      <c r="B177" s="201">
        <v>3</v>
      </c>
      <c r="C177" s="336" t="s">
        <v>96</v>
      </c>
      <c r="D177" s="336"/>
      <c r="E177" s="336"/>
      <c r="F177" s="336"/>
      <c r="G177" s="202"/>
      <c r="H177" s="337"/>
      <c r="I177" s="338"/>
      <c r="J177" s="338"/>
      <c r="K177" s="338"/>
      <c r="L177" s="338"/>
      <c r="M177" s="338"/>
      <c r="N177" s="338"/>
      <c r="O177" s="338"/>
      <c r="P177" s="339"/>
    </row>
    <row r="178" spans="1:16" ht="15.75" x14ac:dyDescent="0.25">
      <c r="A178" s="1"/>
      <c r="B178" s="71"/>
      <c r="C178" s="340" t="s">
        <v>97</v>
      </c>
      <c r="D178" s="340"/>
      <c r="E178" s="340"/>
      <c r="F178" s="340"/>
      <c r="G178" s="116" t="s">
        <v>88</v>
      </c>
      <c r="H178" s="341" t="s">
        <v>157</v>
      </c>
      <c r="I178" s="342"/>
      <c r="J178" s="342"/>
      <c r="K178" s="342"/>
      <c r="L178" s="342"/>
      <c r="M178" s="342"/>
      <c r="N178" s="342"/>
      <c r="O178" s="342"/>
      <c r="P178" s="343"/>
    </row>
    <row r="179" spans="1:16" ht="25.5" customHeight="1" x14ac:dyDescent="0.25">
      <c r="A179" s="1"/>
      <c r="B179" s="71"/>
      <c r="C179" s="321" t="s">
        <v>159</v>
      </c>
      <c r="D179" s="322"/>
      <c r="E179" s="322"/>
      <c r="F179" s="323"/>
      <c r="G179" s="116" t="s">
        <v>88</v>
      </c>
      <c r="H179" s="324" t="s">
        <v>160</v>
      </c>
      <c r="I179" s="325"/>
      <c r="J179" s="325"/>
      <c r="K179" s="325"/>
      <c r="L179" s="325"/>
      <c r="M179" s="325"/>
      <c r="N179" s="325"/>
      <c r="O179" s="325"/>
      <c r="P179" s="326"/>
    </row>
    <row r="180" spans="1:16" ht="15.75" x14ac:dyDescent="0.25">
      <c r="A180" s="1"/>
      <c r="B180" s="71">
        <v>4</v>
      </c>
      <c r="C180" s="321" t="s">
        <v>117</v>
      </c>
      <c r="D180" s="322"/>
      <c r="E180" s="322"/>
      <c r="F180" s="323"/>
      <c r="G180" s="116"/>
      <c r="H180" s="327"/>
      <c r="I180" s="328"/>
      <c r="J180" s="328"/>
      <c r="K180" s="328"/>
      <c r="L180" s="328"/>
      <c r="M180" s="328"/>
      <c r="N180" s="328"/>
      <c r="O180" s="328"/>
      <c r="P180" s="329"/>
    </row>
    <row r="181" spans="1:16" ht="15.75" x14ac:dyDescent="0.25">
      <c r="A181" s="1"/>
      <c r="B181" s="71"/>
      <c r="C181" s="321" t="s">
        <v>161</v>
      </c>
      <c r="D181" s="322"/>
      <c r="E181" s="322"/>
      <c r="F181" s="323"/>
      <c r="G181" s="116" t="s">
        <v>102</v>
      </c>
      <c r="H181" s="324" t="s">
        <v>158</v>
      </c>
      <c r="I181" s="325"/>
      <c r="J181" s="325"/>
      <c r="K181" s="325"/>
      <c r="L181" s="325"/>
      <c r="M181" s="325"/>
      <c r="N181" s="325"/>
      <c r="O181" s="325"/>
      <c r="P181" s="326"/>
    </row>
    <row r="182" spans="1:16" ht="15.75" x14ac:dyDescent="0.25">
      <c r="A182" s="1"/>
      <c r="B182" s="124"/>
      <c r="C182" s="311" t="s">
        <v>57</v>
      </c>
      <c r="D182" s="312"/>
      <c r="E182" s="312"/>
      <c r="F182" s="313"/>
      <c r="G182" s="125"/>
      <c r="H182" s="314"/>
      <c r="I182" s="315"/>
      <c r="J182" s="315"/>
      <c r="K182" s="315"/>
      <c r="L182" s="315"/>
      <c r="M182" s="315"/>
      <c r="N182" s="315"/>
      <c r="O182" s="315"/>
      <c r="P182" s="316"/>
    </row>
    <row r="183" spans="1:16" x14ac:dyDescent="0.25">
      <c r="A183" s="1"/>
      <c r="B183" s="130"/>
      <c r="C183" s="317" t="s">
        <v>82</v>
      </c>
      <c r="D183" s="317"/>
      <c r="E183" s="317"/>
      <c r="F183" s="317"/>
      <c r="G183" s="130"/>
      <c r="H183" s="318"/>
      <c r="I183" s="319"/>
      <c r="J183" s="319"/>
      <c r="K183" s="319"/>
      <c r="L183" s="319"/>
      <c r="M183" s="319"/>
      <c r="N183" s="319"/>
      <c r="O183" s="319"/>
      <c r="P183" s="320"/>
    </row>
    <row r="184" spans="1:16" x14ac:dyDescent="0.25">
      <c r="A184" s="1"/>
      <c r="B184" s="130"/>
      <c r="C184" s="310" t="s">
        <v>103</v>
      </c>
      <c r="D184" s="310"/>
      <c r="E184" s="310"/>
      <c r="F184" s="310"/>
      <c r="G184" s="135" t="s">
        <v>84</v>
      </c>
      <c r="H184" s="272" t="s">
        <v>152</v>
      </c>
      <c r="I184" s="273"/>
      <c r="J184" s="273"/>
      <c r="K184" s="273"/>
      <c r="L184" s="273"/>
      <c r="M184" s="273"/>
      <c r="N184" s="273"/>
      <c r="O184" s="273"/>
      <c r="P184" s="274"/>
    </row>
    <row r="185" spans="1:16" ht="28.5" customHeight="1" x14ac:dyDescent="0.25">
      <c r="A185" s="1"/>
      <c r="B185" s="130"/>
      <c r="C185" s="310" t="s">
        <v>104</v>
      </c>
      <c r="D185" s="310"/>
      <c r="E185" s="310"/>
      <c r="F185" s="310"/>
      <c r="G185" s="135" t="s">
        <v>99</v>
      </c>
      <c r="H185" s="238" t="s">
        <v>162</v>
      </c>
      <c r="I185" s="239"/>
      <c r="J185" s="239"/>
      <c r="K185" s="239"/>
      <c r="L185" s="239"/>
      <c r="M185" s="239"/>
      <c r="N185" s="239"/>
      <c r="O185" s="239"/>
      <c r="P185" s="240"/>
    </row>
    <row r="186" spans="1:16" x14ac:dyDescent="0.25">
      <c r="A186" s="1"/>
      <c r="B186" s="130"/>
      <c r="C186" s="310" t="s">
        <v>105</v>
      </c>
      <c r="D186" s="310"/>
      <c r="E186" s="310"/>
      <c r="F186" s="310"/>
      <c r="G186" s="135" t="s">
        <v>99</v>
      </c>
      <c r="H186" s="238"/>
      <c r="I186" s="239"/>
      <c r="J186" s="239"/>
      <c r="K186" s="239"/>
      <c r="L186" s="239"/>
      <c r="M186" s="239"/>
      <c r="N186" s="239"/>
      <c r="O186" s="239"/>
      <c r="P186" s="240"/>
    </row>
    <row r="187" spans="1:16" x14ac:dyDescent="0.25">
      <c r="A187" s="1"/>
      <c r="B187" s="130"/>
      <c r="C187" s="263" t="s">
        <v>90</v>
      </c>
      <c r="D187" s="263"/>
      <c r="E187" s="263"/>
      <c r="F187" s="263"/>
      <c r="G187" s="145"/>
      <c r="H187" s="289"/>
      <c r="I187" s="290"/>
      <c r="J187" s="290"/>
      <c r="K187" s="290"/>
      <c r="L187" s="290"/>
      <c r="M187" s="290"/>
      <c r="N187" s="290"/>
      <c r="O187" s="290"/>
      <c r="P187" s="291"/>
    </row>
    <row r="188" spans="1:16" ht="22.5" customHeight="1" x14ac:dyDescent="0.25">
      <c r="A188" s="1"/>
      <c r="B188" s="130"/>
      <c r="C188" s="255" t="s">
        <v>106</v>
      </c>
      <c r="D188" s="255"/>
      <c r="E188" s="255"/>
      <c r="F188" s="255"/>
      <c r="G188" s="38" t="s">
        <v>107</v>
      </c>
      <c r="H188" s="203">
        <f>N99</f>
        <v>-96.873500000000149</v>
      </c>
      <c r="I188" s="304" t="s">
        <v>163</v>
      </c>
      <c r="J188" s="305"/>
      <c r="K188" s="305"/>
      <c r="L188" s="305"/>
      <c r="M188" s="305"/>
      <c r="N188" s="305"/>
      <c r="O188" s="305"/>
      <c r="P188" s="306"/>
    </row>
    <row r="189" spans="1:16" ht="26.25" customHeight="1" x14ac:dyDescent="0.25">
      <c r="A189" s="1"/>
      <c r="B189" s="130"/>
      <c r="C189" s="255" t="s">
        <v>108</v>
      </c>
      <c r="D189" s="255"/>
      <c r="E189" s="255"/>
      <c r="F189" s="255"/>
      <c r="G189" s="39" t="s">
        <v>107</v>
      </c>
      <c r="H189" s="203">
        <f>N100</f>
        <v>169.91450000000003</v>
      </c>
      <c r="I189" s="304" t="s">
        <v>164</v>
      </c>
      <c r="J189" s="305"/>
      <c r="K189" s="305"/>
      <c r="L189" s="305"/>
      <c r="M189" s="305"/>
      <c r="N189" s="305"/>
      <c r="O189" s="305"/>
      <c r="P189" s="306"/>
    </row>
    <row r="190" spans="1:16" ht="27.75" customHeight="1" x14ac:dyDescent="0.25">
      <c r="A190" s="1"/>
      <c r="B190" s="130"/>
      <c r="C190" s="255" t="s">
        <v>109</v>
      </c>
      <c r="D190" s="255"/>
      <c r="E190" s="255"/>
      <c r="F190" s="255"/>
      <c r="G190" s="39" t="s">
        <v>107</v>
      </c>
      <c r="H190" s="203">
        <f>N101</f>
        <v>-365.56530000000004</v>
      </c>
      <c r="I190" s="304" t="s">
        <v>165</v>
      </c>
      <c r="J190" s="305"/>
      <c r="K190" s="305"/>
      <c r="L190" s="305"/>
      <c r="M190" s="305"/>
      <c r="N190" s="305"/>
      <c r="O190" s="305"/>
      <c r="P190" s="306"/>
    </row>
    <row r="191" spans="1:16" ht="39.75" customHeight="1" x14ac:dyDescent="0.25">
      <c r="A191" s="1"/>
      <c r="B191" s="130"/>
      <c r="C191" s="255" t="s">
        <v>111</v>
      </c>
      <c r="D191" s="255"/>
      <c r="E191" s="255"/>
      <c r="F191" s="255"/>
      <c r="G191" s="38" t="s">
        <v>110</v>
      </c>
      <c r="H191" s="204">
        <f>N103</f>
        <v>-300.2</v>
      </c>
      <c r="I191" s="304" t="s">
        <v>166</v>
      </c>
      <c r="J191" s="305"/>
      <c r="K191" s="305"/>
      <c r="L191" s="305"/>
      <c r="M191" s="305"/>
      <c r="N191" s="305"/>
      <c r="O191" s="305"/>
      <c r="P191" s="306"/>
    </row>
    <row r="192" spans="1:16" ht="15.75" x14ac:dyDescent="0.25">
      <c r="A192" s="1"/>
      <c r="B192" s="130"/>
      <c r="C192" s="263" t="s">
        <v>96</v>
      </c>
      <c r="D192" s="263"/>
      <c r="E192" s="263"/>
      <c r="F192" s="263"/>
      <c r="G192" s="145"/>
      <c r="H192" s="307"/>
      <c r="I192" s="308"/>
      <c r="J192" s="308"/>
      <c r="K192" s="308"/>
      <c r="L192" s="308"/>
      <c r="M192" s="308"/>
      <c r="N192" s="308"/>
      <c r="O192" s="308"/>
      <c r="P192" s="309"/>
    </row>
    <row r="193" spans="1:16" ht="18.75" customHeight="1" x14ac:dyDescent="0.25">
      <c r="A193" s="1"/>
      <c r="B193" s="130"/>
      <c r="C193" s="255" t="s">
        <v>112</v>
      </c>
      <c r="D193" s="255"/>
      <c r="E193" s="255"/>
      <c r="F193" s="255"/>
      <c r="G193" s="135" t="s">
        <v>99</v>
      </c>
      <c r="H193" s="238" t="s">
        <v>167</v>
      </c>
      <c r="I193" s="239"/>
      <c r="J193" s="239"/>
      <c r="K193" s="239"/>
      <c r="L193" s="239"/>
      <c r="M193" s="239"/>
      <c r="N193" s="239"/>
      <c r="O193" s="239"/>
      <c r="P193" s="240"/>
    </row>
    <row r="194" spans="1:16" x14ac:dyDescent="0.25">
      <c r="A194" s="1"/>
      <c r="B194" s="130"/>
      <c r="C194" s="255" t="s">
        <v>113</v>
      </c>
      <c r="D194" s="255"/>
      <c r="E194" s="255"/>
      <c r="F194" s="255"/>
      <c r="G194" s="135" t="s">
        <v>99</v>
      </c>
      <c r="H194" s="238" t="s">
        <v>168</v>
      </c>
      <c r="I194" s="239"/>
      <c r="J194" s="239"/>
      <c r="K194" s="239"/>
      <c r="L194" s="239"/>
      <c r="M194" s="239"/>
      <c r="N194" s="239"/>
      <c r="O194" s="239"/>
      <c r="P194" s="240"/>
    </row>
    <row r="195" spans="1:16" x14ac:dyDescent="0.25">
      <c r="A195" s="1"/>
      <c r="B195" s="130"/>
      <c r="C195" s="255" t="s">
        <v>114</v>
      </c>
      <c r="D195" s="255"/>
      <c r="E195" s="255"/>
      <c r="F195" s="255"/>
      <c r="G195" s="135" t="s">
        <v>99</v>
      </c>
      <c r="H195" s="238" t="s">
        <v>169</v>
      </c>
      <c r="I195" s="239"/>
      <c r="J195" s="239"/>
      <c r="K195" s="239"/>
      <c r="L195" s="239"/>
      <c r="M195" s="239"/>
      <c r="N195" s="239"/>
      <c r="O195" s="239"/>
      <c r="P195" s="240"/>
    </row>
    <row r="196" spans="1:16" ht="22.5" customHeight="1" x14ac:dyDescent="0.25">
      <c r="A196" s="1"/>
      <c r="B196" s="130"/>
      <c r="C196" s="255" t="s">
        <v>115</v>
      </c>
      <c r="D196" s="255"/>
      <c r="E196" s="255"/>
      <c r="F196" s="255"/>
      <c r="G196" s="135" t="s">
        <v>99</v>
      </c>
      <c r="H196" s="238"/>
      <c r="I196" s="239"/>
      <c r="J196" s="239"/>
      <c r="K196" s="239"/>
      <c r="L196" s="239"/>
      <c r="M196" s="239"/>
      <c r="N196" s="239"/>
      <c r="O196" s="239"/>
      <c r="P196" s="240"/>
    </row>
    <row r="197" spans="1:16" ht="39.75" customHeight="1" x14ac:dyDescent="0.25">
      <c r="A197" s="1"/>
      <c r="B197" s="130"/>
      <c r="C197" s="255" t="s">
        <v>116</v>
      </c>
      <c r="D197" s="255"/>
      <c r="E197" s="255"/>
      <c r="F197" s="255"/>
      <c r="G197" s="135" t="s">
        <v>99</v>
      </c>
      <c r="H197" s="238" t="s">
        <v>153</v>
      </c>
      <c r="I197" s="239"/>
      <c r="J197" s="239"/>
      <c r="K197" s="239"/>
      <c r="L197" s="239"/>
      <c r="M197" s="239"/>
      <c r="N197" s="239"/>
      <c r="O197" s="239"/>
      <c r="P197" s="240"/>
    </row>
    <row r="198" spans="1:16" x14ac:dyDescent="0.25">
      <c r="A198" s="1"/>
      <c r="B198" s="130"/>
      <c r="C198" s="263" t="s">
        <v>117</v>
      </c>
      <c r="D198" s="263"/>
      <c r="E198" s="263"/>
      <c r="F198" s="263"/>
      <c r="G198" s="145"/>
      <c r="H198" s="264"/>
      <c r="I198" s="265"/>
      <c r="J198" s="265"/>
      <c r="K198" s="265"/>
      <c r="L198" s="265"/>
      <c r="M198" s="265"/>
      <c r="N198" s="265"/>
      <c r="O198" s="265"/>
      <c r="P198" s="266"/>
    </row>
    <row r="199" spans="1:16" ht="26.25" customHeight="1" x14ac:dyDescent="0.25">
      <c r="A199" s="1"/>
      <c r="B199" s="130"/>
      <c r="C199" s="255" t="s">
        <v>118</v>
      </c>
      <c r="D199" s="255"/>
      <c r="E199" s="255"/>
      <c r="F199" s="255"/>
      <c r="G199" s="135" t="s">
        <v>102</v>
      </c>
      <c r="H199" s="238" t="s">
        <v>170</v>
      </c>
      <c r="I199" s="239"/>
      <c r="J199" s="239"/>
      <c r="K199" s="239"/>
      <c r="L199" s="239"/>
      <c r="M199" s="239"/>
      <c r="N199" s="239"/>
      <c r="O199" s="239"/>
      <c r="P199" s="240"/>
    </row>
    <row r="200" spans="1:16" ht="30" customHeight="1" x14ac:dyDescent="0.25">
      <c r="A200" s="1"/>
      <c r="B200" s="67"/>
      <c r="C200" s="275" t="s">
        <v>58</v>
      </c>
      <c r="D200" s="275"/>
      <c r="E200" s="275"/>
      <c r="F200" s="275"/>
      <c r="G200" s="153"/>
      <c r="H200" s="295"/>
      <c r="I200" s="296"/>
      <c r="J200" s="296"/>
      <c r="K200" s="296"/>
      <c r="L200" s="296"/>
      <c r="M200" s="296"/>
      <c r="N200" s="296"/>
      <c r="O200" s="296"/>
      <c r="P200" s="297"/>
    </row>
    <row r="201" spans="1:16" ht="15.75" x14ac:dyDescent="0.25">
      <c r="A201" s="1"/>
      <c r="B201" s="67"/>
      <c r="C201" s="263" t="s">
        <v>82</v>
      </c>
      <c r="D201" s="263"/>
      <c r="E201" s="263"/>
      <c r="F201" s="263"/>
      <c r="G201" s="144"/>
      <c r="H201" s="298"/>
      <c r="I201" s="299"/>
      <c r="J201" s="299"/>
      <c r="K201" s="299"/>
      <c r="L201" s="299"/>
      <c r="M201" s="299"/>
      <c r="N201" s="299"/>
      <c r="O201" s="299"/>
      <c r="P201" s="300"/>
    </row>
    <row r="202" spans="1:16" x14ac:dyDescent="0.25">
      <c r="A202" s="1"/>
      <c r="B202" s="67"/>
      <c r="C202" s="255" t="s">
        <v>103</v>
      </c>
      <c r="D202" s="255"/>
      <c r="E202" s="255"/>
      <c r="F202" s="255"/>
      <c r="G202" s="135" t="s">
        <v>84</v>
      </c>
      <c r="H202" s="301"/>
      <c r="I202" s="302"/>
      <c r="J202" s="302"/>
      <c r="K202" s="302"/>
      <c r="L202" s="302"/>
      <c r="M202" s="302"/>
      <c r="N202" s="302"/>
      <c r="O202" s="302"/>
      <c r="P202" s="303"/>
    </row>
    <row r="203" spans="1:16" x14ac:dyDescent="0.25">
      <c r="A203" s="1"/>
      <c r="B203" s="67"/>
      <c r="C203" s="255" t="s">
        <v>119</v>
      </c>
      <c r="D203" s="255"/>
      <c r="E203" s="255"/>
      <c r="F203" s="255"/>
      <c r="G203" s="135" t="s">
        <v>99</v>
      </c>
      <c r="H203" s="204">
        <f>N115</f>
        <v>0</v>
      </c>
      <c r="I203" s="293" t="s">
        <v>171</v>
      </c>
      <c r="J203" s="294"/>
      <c r="K203" s="294"/>
      <c r="L203" s="294"/>
      <c r="M203" s="294"/>
      <c r="N203" s="294"/>
      <c r="O203" s="294"/>
      <c r="P203" s="294"/>
    </row>
    <row r="204" spans="1:16" ht="17.25" customHeight="1" x14ac:dyDescent="0.25">
      <c r="A204" s="1"/>
      <c r="B204" s="67"/>
      <c r="C204" s="255" t="s">
        <v>120</v>
      </c>
      <c r="D204" s="255"/>
      <c r="E204" s="255"/>
      <c r="F204" s="255"/>
      <c r="G204" s="135" t="s">
        <v>99</v>
      </c>
      <c r="H204" s="204">
        <f t="shared" ref="H204:H205" si="25">N116</f>
        <v>0</v>
      </c>
      <c r="I204" s="293" t="s">
        <v>171</v>
      </c>
      <c r="J204" s="293"/>
      <c r="K204" s="293"/>
      <c r="L204" s="293"/>
      <c r="M204" s="293"/>
      <c r="N204" s="293"/>
      <c r="O204" s="293"/>
      <c r="P204" s="293"/>
    </row>
    <row r="205" spans="1:16" x14ac:dyDescent="0.25">
      <c r="A205" s="1"/>
      <c r="B205" s="67"/>
      <c r="C205" s="255" t="s">
        <v>121</v>
      </c>
      <c r="D205" s="255"/>
      <c r="E205" s="255"/>
      <c r="F205" s="255"/>
      <c r="G205" s="135" t="s">
        <v>99</v>
      </c>
      <c r="H205" s="204">
        <f t="shared" si="25"/>
        <v>0</v>
      </c>
      <c r="I205" s="293" t="s">
        <v>171</v>
      </c>
      <c r="J205" s="293"/>
      <c r="K205" s="293"/>
      <c r="L205" s="293"/>
      <c r="M205" s="293"/>
      <c r="N205" s="293"/>
      <c r="O205" s="293"/>
      <c r="P205" s="293"/>
    </row>
    <row r="206" spans="1:16" ht="34.5" customHeight="1" x14ac:dyDescent="0.25">
      <c r="A206" s="1"/>
      <c r="B206" s="67"/>
      <c r="C206" s="255" t="s">
        <v>122</v>
      </c>
      <c r="D206" s="255"/>
      <c r="E206" s="255"/>
      <c r="F206" s="255"/>
      <c r="G206" s="135" t="s">
        <v>99</v>
      </c>
      <c r="H206" s="288"/>
      <c r="I206" s="280"/>
      <c r="J206" s="280"/>
      <c r="K206" s="280"/>
      <c r="L206" s="280"/>
      <c r="M206" s="280"/>
      <c r="N206" s="280"/>
      <c r="O206" s="280"/>
      <c r="P206" s="281"/>
    </row>
    <row r="207" spans="1:16" ht="15.75" x14ac:dyDescent="0.25">
      <c r="A207" s="1"/>
      <c r="B207" s="67"/>
      <c r="C207" s="263" t="s">
        <v>90</v>
      </c>
      <c r="D207" s="263"/>
      <c r="E207" s="263"/>
      <c r="F207" s="263"/>
      <c r="G207" s="65"/>
      <c r="H207" s="289"/>
      <c r="I207" s="290"/>
      <c r="J207" s="290"/>
      <c r="K207" s="290"/>
      <c r="L207" s="290"/>
      <c r="M207" s="290"/>
      <c r="N207" s="290"/>
      <c r="O207" s="290"/>
      <c r="P207" s="291"/>
    </row>
    <row r="208" spans="1:16" x14ac:dyDescent="0.25">
      <c r="A208" s="1"/>
      <c r="B208" s="67"/>
      <c r="C208" s="255" t="s">
        <v>123</v>
      </c>
      <c r="D208" s="255"/>
      <c r="E208" s="255"/>
      <c r="F208" s="255"/>
      <c r="G208" s="205" t="s">
        <v>124</v>
      </c>
      <c r="H208" s="204">
        <f>N120</f>
        <v>-14.244999999999997</v>
      </c>
      <c r="I208" s="292" t="s">
        <v>172</v>
      </c>
      <c r="J208" s="292"/>
      <c r="K208" s="292"/>
      <c r="L208" s="292"/>
      <c r="M208" s="292"/>
      <c r="N208" s="292"/>
      <c r="O208" s="292"/>
      <c r="P208" s="292"/>
    </row>
    <row r="209" spans="1:16" ht="29.25" customHeight="1" x14ac:dyDescent="0.25">
      <c r="A209" s="1"/>
      <c r="B209" s="67"/>
      <c r="C209" s="255" t="s">
        <v>125</v>
      </c>
      <c r="D209" s="255"/>
      <c r="E209" s="255"/>
      <c r="F209" s="255"/>
      <c r="G209" s="205" t="s">
        <v>124</v>
      </c>
      <c r="H209" s="204">
        <f t="shared" ref="H209:H210" si="26">N121</f>
        <v>-14.100000000000001</v>
      </c>
      <c r="I209" s="256" t="s">
        <v>173</v>
      </c>
      <c r="J209" s="256"/>
      <c r="K209" s="256"/>
      <c r="L209" s="256"/>
      <c r="M209" s="256"/>
      <c r="N209" s="256"/>
      <c r="O209" s="256"/>
      <c r="P209" s="256"/>
    </row>
    <row r="210" spans="1:16" x14ac:dyDescent="0.25">
      <c r="A210" s="1"/>
      <c r="B210" s="67"/>
      <c r="C210" s="255" t="s">
        <v>126</v>
      </c>
      <c r="D210" s="255"/>
      <c r="E210" s="255"/>
      <c r="F210" s="255"/>
      <c r="G210" s="205" t="s">
        <v>124</v>
      </c>
      <c r="H210" s="204">
        <f t="shared" si="26"/>
        <v>-4.3019999999999996</v>
      </c>
      <c r="I210" s="256" t="s">
        <v>174</v>
      </c>
      <c r="J210" s="256"/>
      <c r="K210" s="256"/>
      <c r="L210" s="256"/>
      <c r="M210" s="256"/>
      <c r="N210" s="256"/>
      <c r="O210" s="256"/>
      <c r="P210" s="256"/>
    </row>
    <row r="211" spans="1:16" ht="15.75" x14ac:dyDescent="0.25">
      <c r="A211" s="1"/>
      <c r="B211" s="67"/>
      <c r="C211" s="263" t="s">
        <v>96</v>
      </c>
      <c r="D211" s="263"/>
      <c r="E211" s="263"/>
      <c r="F211" s="263"/>
      <c r="G211" s="65"/>
      <c r="H211" s="285"/>
      <c r="I211" s="286"/>
      <c r="J211" s="286"/>
      <c r="K211" s="286"/>
      <c r="L211" s="286"/>
      <c r="M211" s="286"/>
      <c r="N211" s="286"/>
      <c r="O211" s="286"/>
      <c r="P211" s="287"/>
    </row>
    <row r="212" spans="1:16" x14ac:dyDescent="0.25">
      <c r="A212" s="1"/>
      <c r="B212" s="67"/>
      <c r="C212" s="255" t="s">
        <v>127</v>
      </c>
      <c r="D212" s="255"/>
      <c r="E212" s="255"/>
      <c r="F212" s="255"/>
      <c r="G212" s="205" t="s">
        <v>99</v>
      </c>
      <c r="H212" s="204">
        <f>N124</f>
        <v>-0.75456022023399782</v>
      </c>
      <c r="I212" s="276" t="s">
        <v>175</v>
      </c>
      <c r="J212" s="276"/>
      <c r="K212" s="276"/>
      <c r="L212" s="276"/>
      <c r="M212" s="276"/>
      <c r="N212" s="276"/>
      <c r="O212" s="276"/>
      <c r="P212" s="277"/>
    </row>
    <row r="213" spans="1:16" x14ac:dyDescent="0.25">
      <c r="A213" s="1"/>
      <c r="B213" s="67"/>
      <c r="C213" s="255" t="s">
        <v>128</v>
      </c>
      <c r="D213" s="255"/>
      <c r="E213" s="255"/>
      <c r="F213" s="255"/>
      <c r="G213" s="205" t="s">
        <v>99</v>
      </c>
      <c r="H213" s="204">
        <f t="shared" ref="H213:H214" si="27">N125</f>
        <v>-0.47599233791748929</v>
      </c>
      <c r="I213" s="278"/>
      <c r="J213" s="278"/>
      <c r="K213" s="278"/>
      <c r="L213" s="278"/>
      <c r="M213" s="278"/>
      <c r="N213" s="278"/>
      <c r="O213" s="278"/>
      <c r="P213" s="279"/>
    </row>
    <row r="214" spans="1:16" x14ac:dyDescent="0.25">
      <c r="A214" s="1"/>
      <c r="B214" s="67"/>
      <c r="C214" s="255" t="s">
        <v>129</v>
      </c>
      <c r="D214" s="255"/>
      <c r="E214" s="255"/>
      <c r="F214" s="255"/>
      <c r="G214" s="205" t="s">
        <v>99</v>
      </c>
      <c r="H214" s="204">
        <f t="shared" si="27"/>
        <v>3.0164739372956362</v>
      </c>
      <c r="I214" s="280"/>
      <c r="J214" s="280"/>
      <c r="K214" s="280"/>
      <c r="L214" s="280"/>
      <c r="M214" s="280"/>
      <c r="N214" s="280"/>
      <c r="O214" s="280"/>
      <c r="P214" s="281"/>
    </row>
    <row r="215" spans="1:16" ht="15.75" customHeight="1" x14ac:dyDescent="0.25">
      <c r="A215" s="1"/>
      <c r="B215" s="67"/>
      <c r="C215" s="263" t="s">
        <v>117</v>
      </c>
      <c r="D215" s="263"/>
      <c r="E215" s="263"/>
      <c r="F215" s="263"/>
      <c r="G215" s="65"/>
      <c r="H215" s="282"/>
      <c r="I215" s="283"/>
      <c r="J215" s="283"/>
      <c r="K215" s="283"/>
      <c r="L215" s="283"/>
      <c r="M215" s="283"/>
      <c r="N215" s="283"/>
      <c r="O215" s="283"/>
      <c r="P215" s="284"/>
    </row>
    <row r="216" spans="1:16" ht="30.75" customHeight="1" x14ac:dyDescent="0.25">
      <c r="A216" s="1"/>
      <c r="B216" s="67"/>
      <c r="C216" s="255" t="s">
        <v>118</v>
      </c>
      <c r="D216" s="255"/>
      <c r="E216" s="255"/>
      <c r="F216" s="255"/>
      <c r="G216" s="135" t="s">
        <v>102</v>
      </c>
      <c r="H216" s="238" t="s">
        <v>176</v>
      </c>
      <c r="I216" s="239"/>
      <c r="J216" s="239"/>
      <c r="K216" s="239"/>
      <c r="L216" s="239"/>
      <c r="M216" s="239"/>
      <c r="N216" s="239"/>
      <c r="O216" s="239"/>
      <c r="P216" s="240"/>
    </row>
    <row r="217" spans="1:16" ht="15.75" x14ac:dyDescent="0.25">
      <c r="A217" s="1"/>
      <c r="B217" s="67"/>
      <c r="C217" s="275" t="s">
        <v>59</v>
      </c>
      <c r="D217" s="275"/>
      <c r="E217" s="275"/>
      <c r="F217" s="275"/>
      <c r="G217" s="169"/>
      <c r="H217" s="269"/>
      <c r="I217" s="270"/>
      <c r="J217" s="270"/>
      <c r="K217" s="270"/>
      <c r="L217" s="270"/>
      <c r="M217" s="270"/>
      <c r="N217" s="270"/>
      <c r="O217" s="270"/>
      <c r="P217" s="271"/>
    </row>
    <row r="218" spans="1:16" ht="15.75" x14ac:dyDescent="0.25">
      <c r="A218" s="1"/>
      <c r="B218" s="67"/>
      <c r="C218" s="263" t="s">
        <v>82</v>
      </c>
      <c r="D218" s="263"/>
      <c r="E218" s="263"/>
      <c r="F218" s="263"/>
      <c r="G218" s="65"/>
      <c r="H218" s="264"/>
      <c r="I218" s="265"/>
      <c r="J218" s="265"/>
      <c r="K218" s="265"/>
      <c r="L218" s="265"/>
      <c r="M218" s="265"/>
      <c r="N218" s="265"/>
      <c r="O218" s="265"/>
      <c r="P218" s="266"/>
    </row>
    <row r="219" spans="1:16" x14ac:dyDescent="0.25">
      <c r="A219" s="1"/>
      <c r="B219" s="67"/>
      <c r="C219" s="255" t="s">
        <v>103</v>
      </c>
      <c r="D219" s="255"/>
      <c r="E219" s="255"/>
      <c r="F219" s="255"/>
      <c r="G219" s="135" t="s">
        <v>84</v>
      </c>
      <c r="H219" s="272"/>
      <c r="I219" s="273"/>
      <c r="J219" s="273"/>
      <c r="K219" s="273"/>
      <c r="L219" s="273"/>
      <c r="M219" s="273"/>
      <c r="N219" s="273"/>
      <c r="O219" s="273"/>
      <c r="P219" s="274"/>
    </row>
    <row r="220" spans="1:16" x14ac:dyDescent="0.25">
      <c r="A220" s="1"/>
      <c r="B220" s="67"/>
      <c r="C220" s="255" t="s">
        <v>130</v>
      </c>
      <c r="D220" s="255"/>
      <c r="E220" s="255"/>
      <c r="F220" s="255"/>
      <c r="G220" s="135" t="s">
        <v>99</v>
      </c>
      <c r="H220" s="238" t="s">
        <v>158</v>
      </c>
      <c r="I220" s="239"/>
      <c r="J220" s="239"/>
      <c r="K220" s="239"/>
      <c r="L220" s="239"/>
      <c r="M220" s="239"/>
      <c r="N220" s="239"/>
      <c r="O220" s="239"/>
      <c r="P220" s="240"/>
    </row>
    <row r="221" spans="1:16" x14ac:dyDescent="0.25">
      <c r="A221" s="1"/>
      <c r="B221" s="67"/>
      <c r="C221" s="235" t="s">
        <v>131</v>
      </c>
      <c r="D221" s="236"/>
      <c r="E221" s="236"/>
      <c r="F221" s="237"/>
      <c r="G221" s="135" t="s">
        <v>99</v>
      </c>
      <c r="H221" s="238" t="s">
        <v>177</v>
      </c>
      <c r="I221" s="239"/>
      <c r="J221" s="239"/>
      <c r="K221" s="239"/>
      <c r="L221" s="239"/>
      <c r="M221" s="239"/>
      <c r="N221" s="239"/>
      <c r="O221" s="239"/>
      <c r="P221" s="240"/>
    </row>
    <row r="222" spans="1:16" x14ac:dyDescent="0.25">
      <c r="A222" s="1"/>
      <c r="B222" s="67"/>
      <c r="C222" s="255" t="s">
        <v>132</v>
      </c>
      <c r="D222" s="255"/>
      <c r="E222" s="255"/>
      <c r="F222" s="255"/>
      <c r="G222" s="135" t="s">
        <v>99</v>
      </c>
      <c r="H222" s="238" t="s">
        <v>171</v>
      </c>
      <c r="I222" s="239"/>
      <c r="J222" s="239"/>
      <c r="K222" s="239"/>
      <c r="L222" s="239"/>
      <c r="M222" s="239"/>
      <c r="N222" s="239"/>
      <c r="O222" s="239"/>
      <c r="P222" s="240"/>
    </row>
    <row r="223" spans="1:16" x14ac:dyDescent="0.25">
      <c r="A223" s="1"/>
      <c r="B223" s="67"/>
      <c r="C223" s="255" t="s">
        <v>133</v>
      </c>
      <c r="D223" s="255"/>
      <c r="E223" s="255"/>
      <c r="F223" s="255"/>
      <c r="G223" s="135" t="s">
        <v>99</v>
      </c>
      <c r="H223" s="238"/>
      <c r="I223" s="239"/>
      <c r="J223" s="239"/>
      <c r="K223" s="239"/>
      <c r="L223" s="239"/>
      <c r="M223" s="239"/>
      <c r="N223" s="239"/>
      <c r="O223" s="239"/>
      <c r="P223" s="240"/>
    </row>
    <row r="224" spans="1:16" ht="15.75" x14ac:dyDescent="0.25">
      <c r="A224" s="1"/>
      <c r="B224" s="67"/>
      <c r="C224" s="263" t="s">
        <v>90</v>
      </c>
      <c r="D224" s="263"/>
      <c r="E224" s="263"/>
      <c r="F224" s="263"/>
      <c r="G224" s="65"/>
      <c r="H224" s="264"/>
      <c r="I224" s="265"/>
      <c r="J224" s="265"/>
      <c r="K224" s="265"/>
      <c r="L224" s="265"/>
      <c r="M224" s="265"/>
      <c r="N224" s="265"/>
      <c r="O224" s="265"/>
      <c r="P224" s="266"/>
    </row>
    <row r="225" spans="1:16" ht="26.25" x14ac:dyDescent="0.25">
      <c r="A225" s="1"/>
      <c r="B225" s="67"/>
      <c r="C225" s="255" t="s">
        <v>134</v>
      </c>
      <c r="D225" s="255"/>
      <c r="E225" s="255"/>
      <c r="F225" s="255"/>
      <c r="G225" s="135" t="s">
        <v>135</v>
      </c>
      <c r="H225" s="238" t="s">
        <v>178</v>
      </c>
      <c r="I225" s="239"/>
      <c r="J225" s="239"/>
      <c r="K225" s="239"/>
      <c r="L225" s="239"/>
      <c r="M225" s="239"/>
      <c r="N225" s="239"/>
      <c r="O225" s="239"/>
      <c r="P225" s="240"/>
    </row>
    <row r="226" spans="1:16" ht="26.25" x14ac:dyDescent="0.25">
      <c r="A226" s="1"/>
      <c r="B226" s="67"/>
      <c r="C226" s="235" t="s">
        <v>136</v>
      </c>
      <c r="D226" s="236"/>
      <c r="E226" s="236"/>
      <c r="F226" s="237"/>
      <c r="G226" s="135" t="s">
        <v>135</v>
      </c>
      <c r="H226" s="238" t="s">
        <v>179</v>
      </c>
      <c r="I226" s="239"/>
      <c r="J226" s="239"/>
      <c r="K226" s="239"/>
      <c r="L226" s="239"/>
      <c r="M226" s="239"/>
      <c r="N226" s="239"/>
      <c r="O226" s="239"/>
      <c r="P226" s="240"/>
    </row>
    <row r="227" spans="1:16" ht="26.25" x14ac:dyDescent="0.25">
      <c r="A227" s="1"/>
      <c r="B227" s="67"/>
      <c r="C227" s="255" t="s">
        <v>137</v>
      </c>
      <c r="D227" s="255"/>
      <c r="E227" s="255"/>
      <c r="F227" s="255"/>
      <c r="G227" s="135" t="s">
        <v>138</v>
      </c>
      <c r="H227" s="238" t="s">
        <v>180</v>
      </c>
      <c r="I227" s="239"/>
      <c r="J227" s="239"/>
      <c r="K227" s="239"/>
      <c r="L227" s="239"/>
      <c r="M227" s="239"/>
      <c r="N227" s="239"/>
      <c r="O227" s="239"/>
      <c r="P227" s="240"/>
    </row>
    <row r="228" spans="1:16" ht="25.5" customHeight="1" x14ac:dyDescent="0.25">
      <c r="A228" s="1"/>
      <c r="B228" s="67"/>
      <c r="C228" s="263" t="s">
        <v>96</v>
      </c>
      <c r="D228" s="263"/>
      <c r="E228" s="263"/>
      <c r="F228" s="263"/>
      <c r="G228" s="65"/>
      <c r="H228" s="264"/>
      <c r="I228" s="265"/>
      <c r="J228" s="265"/>
      <c r="K228" s="265"/>
      <c r="L228" s="265"/>
      <c r="M228" s="265"/>
      <c r="N228" s="265"/>
      <c r="O228" s="265"/>
      <c r="P228" s="266"/>
    </row>
    <row r="229" spans="1:16" ht="30.75" customHeight="1" x14ac:dyDescent="0.25">
      <c r="A229" s="1"/>
      <c r="B229" s="67"/>
      <c r="C229" s="255" t="s">
        <v>139</v>
      </c>
      <c r="D229" s="255"/>
      <c r="E229" s="255"/>
      <c r="F229" s="255"/>
      <c r="G229" s="135" t="s">
        <v>99</v>
      </c>
      <c r="H229" s="238" t="s">
        <v>181</v>
      </c>
      <c r="I229" s="239"/>
      <c r="J229" s="239"/>
      <c r="K229" s="239"/>
      <c r="L229" s="239"/>
      <c r="M229" s="239"/>
      <c r="N229" s="239"/>
      <c r="O229" s="239"/>
      <c r="P229" s="240"/>
    </row>
    <row r="230" spans="1:16" ht="29.25" customHeight="1" x14ac:dyDescent="0.25">
      <c r="A230" s="1"/>
      <c r="B230" s="67"/>
      <c r="C230" s="235" t="s">
        <v>140</v>
      </c>
      <c r="D230" s="236"/>
      <c r="E230" s="236"/>
      <c r="F230" s="237"/>
      <c r="G230" s="135" t="s">
        <v>99</v>
      </c>
      <c r="H230" s="238" t="s">
        <v>182</v>
      </c>
      <c r="I230" s="239"/>
      <c r="J230" s="239"/>
      <c r="K230" s="239"/>
      <c r="L230" s="239"/>
      <c r="M230" s="239"/>
      <c r="N230" s="239"/>
      <c r="O230" s="239"/>
      <c r="P230" s="240"/>
    </row>
    <row r="231" spans="1:16" ht="29.25" customHeight="1" x14ac:dyDescent="0.25">
      <c r="A231" s="1"/>
      <c r="B231" s="67"/>
      <c r="C231" s="255" t="s">
        <v>141</v>
      </c>
      <c r="D231" s="255"/>
      <c r="E231" s="255"/>
      <c r="F231" s="255"/>
      <c r="G231" s="135" t="s">
        <v>99</v>
      </c>
      <c r="H231" s="238" t="s">
        <v>183</v>
      </c>
      <c r="I231" s="239"/>
      <c r="J231" s="239"/>
      <c r="K231" s="239"/>
      <c r="L231" s="239"/>
      <c r="M231" s="239"/>
      <c r="N231" s="239"/>
      <c r="O231" s="239"/>
      <c r="P231" s="240"/>
    </row>
    <row r="232" spans="1:16" ht="18.75" customHeight="1" x14ac:dyDescent="0.25">
      <c r="A232" s="1"/>
      <c r="B232" s="67"/>
      <c r="C232" s="263" t="s">
        <v>117</v>
      </c>
      <c r="D232" s="263"/>
      <c r="E232" s="263"/>
      <c r="F232" s="263"/>
      <c r="G232" s="65"/>
      <c r="H232" s="264"/>
      <c r="I232" s="265"/>
      <c r="J232" s="265"/>
      <c r="K232" s="265"/>
      <c r="L232" s="265"/>
      <c r="M232" s="265"/>
      <c r="N232" s="265"/>
      <c r="O232" s="265"/>
      <c r="P232" s="266"/>
    </row>
    <row r="233" spans="1:16" ht="27" customHeight="1" x14ac:dyDescent="0.25">
      <c r="A233" s="1"/>
      <c r="B233" s="67"/>
      <c r="C233" s="255" t="s">
        <v>118</v>
      </c>
      <c r="D233" s="255"/>
      <c r="E233" s="255"/>
      <c r="F233" s="255"/>
      <c r="G233" s="135" t="s">
        <v>102</v>
      </c>
      <c r="H233" s="238" t="s">
        <v>184</v>
      </c>
      <c r="I233" s="239"/>
      <c r="J233" s="239"/>
      <c r="K233" s="239"/>
      <c r="L233" s="239"/>
      <c r="M233" s="239"/>
      <c r="N233" s="239"/>
      <c r="O233" s="239"/>
      <c r="P233" s="240"/>
    </row>
    <row r="234" spans="1:16" x14ac:dyDescent="0.25">
      <c r="A234" s="1"/>
      <c r="B234" s="67"/>
      <c r="C234" s="267" t="s">
        <v>142</v>
      </c>
      <c r="D234" s="268"/>
      <c r="E234" s="268"/>
      <c r="F234" s="268"/>
      <c r="G234" s="268"/>
      <c r="H234" s="269"/>
      <c r="I234" s="270"/>
      <c r="J234" s="270"/>
      <c r="K234" s="270"/>
      <c r="L234" s="270"/>
      <c r="M234" s="270"/>
      <c r="N234" s="270"/>
      <c r="O234" s="270"/>
      <c r="P234" s="271"/>
    </row>
    <row r="235" spans="1:16" ht="15.75" x14ac:dyDescent="0.25">
      <c r="A235" s="1"/>
      <c r="B235" s="67"/>
      <c r="C235" s="263" t="s">
        <v>82</v>
      </c>
      <c r="D235" s="263"/>
      <c r="E235" s="263"/>
      <c r="F235" s="263"/>
      <c r="G235" s="65"/>
      <c r="H235" s="264"/>
      <c r="I235" s="265"/>
      <c r="J235" s="265"/>
      <c r="K235" s="265"/>
      <c r="L235" s="265"/>
      <c r="M235" s="265"/>
      <c r="N235" s="265"/>
      <c r="O235" s="265"/>
      <c r="P235" s="266"/>
    </row>
    <row r="236" spans="1:16" ht="27" customHeight="1" x14ac:dyDescent="0.25">
      <c r="A236" s="1"/>
      <c r="B236" s="67"/>
      <c r="C236" s="255" t="s">
        <v>103</v>
      </c>
      <c r="D236" s="255"/>
      <c r="E236" s="255"/>
      <c r="F236" s="255"/>
      <c r="G236" s="135" t="s">
        <v>84</v>
      </c>
      <c r="H236" s="272"/>
      <c r="I236" s="273"/>
      <c r="J236" s="273"/>
      <c r="K236" s="273"/>
      <c r="L236" s="273"/>
      <c r="M236" s="273"/>
      <c r="N236" s="273"/>
      <c r="O236" s="273"/>
      <c r="P236" s="274"/>
    </row>
    <row r="237" spans="1:16" ht="33.75" customHeight="1" x14ac:dyDescent="0.25">
      <c r="A237" s="1"/>
      <c r="B237" s="67"/>
      <c r="C237" s="255" t="s">
        <v>143</v>
      </c>
      <c r="D237" s="255"/>
      <c r="E237" s="255"/>
      <c r="F237" s="255"/>
      <c r="G237" s="135" t="s">
        <v>99</v>
      </c>
      <c r="H237" s="238" t="s">
        <v>153</v>
      </c>
      <c r="I237" s="239"/>
      <c r="J237" s="239"/>
      <c r="K237" s="239"/>
      <c r="L237" s="239"/>
      <c r="M237" s="239"/>
      <c r="N237" s="239"/>
      <c r="O237" s="239"/>
      <c r="P237" s="240"/>
    </row>
    <row r="238" spans="1:16" ht="20.25" customHeight="1" x14ac:dyDescent="0.25">
      <c r="A238" s="1"/>
      <c r="B238" s="67"/>
      <c r="C238" s="255" t="s">
        <v>185</v>
      </c>
      <c r="D238" s="255"/>
      <c r="E238" s="255"/>
      <c r="F238" s="255"/>
      <c r="G238" s="135" t="s">
        <v>99</v>
      </c>
      <c r="H238" s="238"/>
      <c r="I238" s="239"/>
      <c r="J238" s="239"/>
      <c r="K238" s="239"/>
      <c r="L238" s="239"/>
      <c r="M238" s="239"/>
      <c r="N238" s="239"/>
      <c r="O238" s="239"/>
      <c r="P238" s="240"/>
    </row>
    <row r="239" spans="1:16" ht="22.5" customHeight="1" x14ac:dyDescent="0.25">
      <c r="A239" s="1"/>
      <c r="B239" s="67"/>
      <c r="C239" s="263" t="s">
        <v>117</v>
      </c>
      <c r="D239" s="263"/>
      <c r="E239" s="263"/>
      <c r="F239" s="263"/>
      <c r="G239" s="65"/>
      <c r="H239" s="264"/>
      <c r="I239" s="265"/>
      <c r="J239" s="265"/>
      <c r="K239" s="265"/>
      <c r="L239" s="265"/>
      <c r="M239" s="265"/>
      <c r="N239" s="265"/>
      <c r="O239" s="265"/>
      <c r="P239" s="266"/>
    </row>
    <row r="240" spans="1:16" ht="27.75" customHeight="1" x14ac:dyDescent="0.25">
      <c r="A240" s="1"/>
      <c r="B240" s="67"/>
      <c r="C240" s="255" t="s">
        <v>118</v>
      </c>
      <c r="D240" s="255"/>
      <c r="E240" s="255"/>
      <c r="F240" s="255"/>
      <c r="G240" s="135" t="s">
        <v>102</v>
      </c>
      <c r="H240" s="256"/>
      <c r="I240" s="256"/>
      <c r="J240" s="256"/>
      <c r="K240" s="256"/>
      <c r="L240" s="256"/>
      <c r="M240" s="256"/>
      <c r="N240" s="256"/>
      <c r="O240" s="256"/>
      <c r="P240" s="256"/>
    </row>
    <row r="241" spans="1:16" x14ac:dyDescent="0.25">
      <c r="A241" s="1"/>
      <c r="B241" s="67"/>
      <c r="C241" s="257" t="s">
        <v>186</v>
      </c>
      <c r="D241" s="258"/>
      <c r="E241" s="258"/>
      <c r="F241" s="259"/>
      <c r="G241" s="184"/>
      <c r="H241" s="260"/>
      <c r="I241" s="261"/>
      <c r="J241" s="261"/>
      <c r="K241" s="261"/>
      <c r="L241" s="261"/>
      <c r="M241" s="261"/>
      <c r="N241" s="261"/>
      <c r="O241" s="261"/>
      <c r="P241" s="262"/>
    </row>
    <row r="242" spans="1:16" x14ac:dyDescent="0.25">
      <c r="A242" s="1"/>
      <c r="B242" s="67"/>
      <c r="C242" s="229" t="s">
        <v>82</v>
      </c>
      <c r="D242" s="230"/>
      <c r="E242" s="230"/>
      <c r="F242" s="231"/>
      <c r="G242" s="135"/>
      <c r="H242" s="232"/>
      <c r="I242" s="233"/>
      <c r="J242" s="233"/>
      <c r="K242" s="233"/>
      <c r="L242" s="233"/>
      <c r="M242" s="233"/>
      <c r="N242" s="233"/>
      <c r="O242" s="233"/>
      <c r="P242" s="234"/>
    </row>
    <row r="243" spans="1:16" x14ac:dyDescent="0.25">
      <c r="A243" s="1"/>
      <c r="B243" s="67"/>
      <c r="C243" s="235" t="s">
        <v>103</v>
      </c>
      <c r="D243" s="236"/>
      <c r="E243" s="236"/>
      <c r="F243" s="237"/>
      <c r="G243" s="135" t="s">
        <v>84</v>
      </c>
      <c r="H243" s="232"/>
      <c r="I243" s="233"/>
      <c r="J243" s="233"/>
      <c r="K243" s="233"/>
      <c r="L243" s="233"/>
      <c r="M243" s="233"/>
      <c r="N243" s="233"/>
      <c r="O243" s="233"/>
      <c r="P243" s="234"/>
    </row>
    <row r="244" spans="1:16" x14ac:dyDescent="0.25">
      <c r="A244" s="1"/>
      <c r="B244" s="67"/>
      <c r="C244" s="235" t="s">
        <v>145</v>
      </c>
      <c r="D244" s="236"/>
      <c r="E244" s="236"/>
      <c r="F244" s="237"/>
      <c r="G244" s="135" t="s">
        <v>88</v>
      </c>
      <c r="H244" s="238" t="s">
        <v>187</v>
      </c>
      <c r="I244" s="239"/>
      <c r="J244" s="239"/>
      <c r="K244" s="239"/>
      <c r="L244" s="239"/>
      <c r="M244" s="239"/>
      <c r="N244" s="239"/>
      <c r="O244" s="239"/>
      <c r="P244" s="240"/>
    </row>
    <row r="245" spans="1:16" x14ac:dyDescent="0.25">
      <c r="A245" s="1"/>
      <c r="B245" s="67"/>
      <c r="C245" s="229" t="s">
        <v>90</v>
      </c>
      <c r="D245" s="230"/>
      <c r="E245" s="230"/>
      <c r="F245" s="231"/>
      <c r="G245" s="206"/>
      <c r="H245" s="232"/>
      <c r="I245" s="233"/>
      <c r="J245" s="233"/>
      <c r="K245" s="233"/>
      <c r="L245" s="233"/>
      <c r="M245" s="233"/>
      <c r="N245" s="233"/>
      <c r="O245" s="233"/>
      <c r="P245" s="234"/>
    </row>
    <row r="246" spans="1:16" ht="26.25" x14ac:dyDescent="0.25">
      <c r="A246" s="1"/>
      <c r="B246" s="67"/>
      <c r="C246" s="235" t="s">
        <v>146</v>
      </c>
      <c r="D246" s="236"/>
      <c r="E246" s="236"/>
      <c r="F246" s="237"/>
      <c r="G246" s="135" t="s">
        <v>188</v>
      </c>
      <c r="H246" s="238" t="s">
        <v>158</v>
      </c>
      <c r="I246" s="239"/>
      <c r="J246" s="239"/>
      <c r="K246" s="239"/>
      <c r="L246" s="239"/>
      <c r="M246" s="239"/>
      <c r="N246" s="239"/>
      <c r="O246" s="239"/>
      <c r="P246" s="240"/>
    </row>
    <row r="247" spans="1:16" x14ac:dyDescent="0.25">
      <c r="A247" s="1"/>
      <c r="B247" s="67"/>
      <c r="C247" s="229" t="s">
        <v>96</v>
      </c>
      <c r="D247" s="230"/>
      <c r="E247" s="230"/>
      <c r="F247" s="231"/>
      <c r="G247" s="135"/>
      <c r="H247" s="232"/>
      <c r="I247" s="233"/>
      <c r="J247" s="233"/>
      <c r="K247" s="233"/>
      <c r="L247" s="233"/>
      <c r="M247" s="233"/>
      <c r="N247" s="233"/>
      <c r="O247" s="233"/>
      <c r="P247" s="234"/>
    </row>
    <row r="248" spans="1:16" ht="20.25" customHeight="1" x14ac:dyDescent="0.25">
      <c r="A248" s="1"/>
      <c r="B248" s="67"/>
      <c r="C248" s="252" t="s">
        <v>189</v>
      </c>
      <c r="D248" s="253"/>
      <c r="E248" s="253"/>
      <c r="F248" s="254"/>
      <c r="G248" s="135" t="s">
        <v>99</v>
      </c>
      <c r="H248" s="238" t="s">
        <v>158</v>
      </c>
      <c r="I248" s="239"/>
      <c r="J248" s="239"/>
      <c r="K248" s="239"/>
      <c r="L248" s="239"/>
      <c r="M248" s="239"/>
      <c r="N248" s="239"/>
      <c r="O248" s="239"/>
      <c r="P248" s="240"/>
    </row>
    <row r="249" spans="1:16" x14ac:dyDescent="0.25">
      <c r="A249" s="1"/>
      <c r="B249" s="67"/>
      <c r="C249" s="229" t="s">
        <v>117</v>
      </c>
      <c r="D249" s="230"/>
      <c r="E249" s="230"/>
      <c r="F249" s="231"/>
      <c r="G249" s="135"/>
      <c r="H249" s="232"/>
      <c r="I249" s="233"/>
      <c r="J249" s="233"/>
      <c r="K249" s="233"/>
      <c r="L249" s="233"/>
      <c r="M249" s="233"/>
      <c r="N249" s="233"/>
      <c r="O249" s="233"/>
      <c r="P249" s="234"/>
    </row>
    <row r="250" spans="1:16" ht="39" customHeight="1" x14ac:dyDescent="0.25">
      <c r="A250" s="1"/>
      <c r="B250" s="67"/>
      <c r="C250" s="235" t="s">
        <v>190</v>
      </c>
      <c r="D250" s="236"/>
      <c r="E250" s="236"/>
      <c r="F250" s="237"/>
      <c r="G250" s="135" t="s">
        <v>102</v>
      </c>
      <c r="H250" s="238" t="s">
        <v>158</v>
      </c>
      <c r="I250" s="239"/>
      <c r="J250" s="239"/>
      <c r="K250" s="239"/>
      <c r="L250" s="239"/>
      <c r="M250" s="239"/>
      <c r="N250" s="239"/>
      <c r="O250" s="239"/>
      <c r="P250" s="240"/>
    </row>
    <row r="251" spans="1:16" ht="25.5" customHeight="1" thickBot="1" x14ac:dyDescent="0.3">
      <c r="A251" s="241" t="s">
        <v>191</v>
      </c>
      <c r="B251" s="242"/>
      <c r="C251" s="242"/>
      <c r="D251" s="242"/>
      <c r="E251" s="242"/>
      <c r="F251" s="242"/>
      <c r="G251" s="242"/>
      <c r="H251" s="242"/>
      <c r="I251" s="242"/>
      <c r="J251" s="242"/>
      <c r="K251" s="242"/>
      <c r="L251" s="242"/>
      <c r="M251" s="242"/>
      <c r="N251" s="242"/>
      <c r="O251" s="242"/>
      <c r="P251" s="242"/>
    </row>
    <row r="252" spans="1:16" x14ac:dyDescent="0.25">
      <c r="A252" s="62"/>
      <c r="B252" s="243" t="s">
        <v>192</v>
      </c>
      <c r="C252" s="244"/>
      <c r="D252" s="244"/>
      <c r="E252" s="244"/>
      <c r="F252" s="244"/>
      <c r="G252" s="244"/>
      <c r="H252" s="244"/>
      <c r="I252" s="244"/>
      <c r="J252" s="244"/>
      <c r="K252" s="244"/>
      <c r="L252" s="244"/>
      <c r="M252" s="244"/>
      <c r="N252" s="244"/>
      <c r="O252" s="244"/>
      <c r="P252" s="245"/>
    </row>
    <row r="253" spans="1:16" x14ac:dyDescent="0.25">
      <c r="A253" s="62"/>
      <c r="B253" s="246"/>
      <c r="C253" s="247"/>
      <c r="D253" s="247"/>
      <c r="E253" s="247"/>
      <c r="F253" s="247"/>
      <c r="G253" s="247"/>
      <c r="H253" s="247"/>
      <c r="I253" s="247"/>
      <c r="J253" s="247"/>
      <c r="K253" s="247"/>
      <c r="L253" s="247"/>
      <c r="M253" s="247"/>
      <c r="N253" s="247"/>
      <c r="O253" s="247"/>
      <c r="P253" s="248"/>
    </row>
    <row r="254" spans="1:16" ht="33.75" customHeight="1" thickBot="1" x14ac:dyDescent="0.3">
      <c r="A254" s="62"/>
      <c r="B254" s="249"/>
      <c r="C254" s="250"/>
      <c r="D254" s="250"/>
      <c r="E254" s="250"/>
      <c r="F254" s="250"/>
      <c r="G254" s="250"/>
      <c r="H254" s="250"/>
      <c r="I254" s="250"/>
      <c r="J254" s="250"/>
      <c r="K254" s="250"/>
      <c r="L254" s="250"/>
      <c r="M254" s="250"/>
      <c r="N254" s="250"/>
      <c r="O254" s="250"/>
      <c r="P254" s="251"/>
    </row>
    <row r="255" spans="1:16" ht="8.25" hidden="1" customHeight="1" x14ac:dyDescent="0.25">
      <c r="A255" s="62"/>
      <c r="B255" s="195"/>
      <c r="C255" s="195"/>
      <c r="D255" s="195"/>
      <c r="E255" s="195"/>
      <c r="F255" s="195"/>
      <c r="G255" s="195"/>
      <c r="H255" s="195"/>
      <c r="I255" s="195"/>
      <c r="J255" s="195"/>
      <c r="K255" s="195"/>
      <c r="L255" s="195"/>
      <c r="M255" s="195"/>
      <c r="N255" s="195"/>
      <c r="O255" s="195"/>
      <c r="P255" s="195"/>
    </row>
    <row r="256" spans="1:16" hidden="1" x14ac:dyDescent="0.25">
      <c r="A256" s="1"/>
      <c r="B256" s="213"/>
      <c r="C256" s="214"/>
      <c r="D256" s="214"/>
      <c r="E256" s="214"/>
      <c r="F256" s="214"/>
      <c r="G256" s="214"/>
      <c r="H256" s="214"/>
      <c r="I256" s="214"/>
      <c r="J256" s="214"/>
      <c r="K256" s="214"/>
      <c r="L256" s="214"/>
      <c r="M256" s="214"/>
      <c r="N256" s="214"/>
      <c r="O256" s="214"/>
      <c r="P256" s="215"/>
    </row>
    <row r="257" spans="1:16" hidden="1" x14ac:dyDescent="0.25">
      <c r="A257" s="1"/>
      <c r="B257" s="216"/>
      <c r="C257" s="217"/>
      <c r="D257" s="217"/>
      <c r="E257" s="217"/>
      <c r="F257" s="217"/>
      <c r="G257" s="217"/>
      <c r="H257" s="217"/>
      <c r="I257" s="217"/>
      <c r="J257" s="217"/>
      <c r="K257" s="217"/>
      <c r="L257" s="217"/>
      <c r="M257" s="217"/>
      <c r="N257" s="217"/>
      <c r="O257" s="217"/>
      <c r="P257" s="218"/>
    </row>
    <row r="258" spans="1:16" ht="0.75" hidden="1" customHeight="1" x14ac:dyDescent="0.25">
      <c r="A258" s="1"/>
      <c r="B258" s="219"/>
      <c r="C258" s="220"/>
      <c r="D258" s="220"/>
      <c r="E258" s="220"/>
      <c r="F258" s="220"/>
      <c r="G258" s="220"/>
      <c r="H258" s="220"/>
      <c r="I258" s="220"/>
      <c r="J258" s="220"/>
      <c r="K258" s="220"/>
      <c r="L258" s="220"/>
      <c r="M258" s="220"/>
      <c r="N258" s="220"/>
      <c r="O258" s="220"/>
      <c r="P258" s="221"/>
    </row>
    <row r="259" spans="1:16" x14ac:dyDescent="0.25">
      <c r="A259" s="1"/>
      <c r="B259" s="207"/>
      <c r="C259" s="207"/>
      <c r="D259" s="207"/>
      <c r="E259" s="207"/>
      <c r="F259" s="207"/>
      <c r="G259" s="207"/>
      <c r="H259" s="207"/>
      <c r="I259" s="207"/>
      <c r="J259" s="207"/>
      <c r="K259" s="207"/>
      <c r="L259" s="207"/>
      <c r="M259" s="207"/>
      <c r="N259" s="207"/>
      <c r="O259" s="207"/>
      <c r="P259" s="207"/>
    </row>
    <row r="260" spans="1:16" x14ac:dyDescent="0.25">
      <c r="A260" s="25" t="s">
        <v>193</v>
      </c>
      <c r="B260" s="222" t="s">
        <v>194</v>
      </c>
      <c r="C260" s="222"/>
      <c r="D260" s="222"/>
      <c r="E260" s="222"/>
      <c r="F260" s="222"/>
      <c r="G260" s="222"/>
      <c r="H260" s="222"/>
      <c r="I260" s="222"/>
      <c r="J260" s="222"/>
      <c r="K260" s="222"/>
      <c r="L260" s="222"/>
      <c r="M260" s="222"/>
      <c r="N260" s="222"/>
      <c r="O260" s="222"/>
      <c r="P260" s="222"/>
    </row>
    <row r="261" spans="1:16" ht="16.5" thickBot="1" x14ac:dyDescent="0.3">
      <c r="A261" s="25"/>
      <c r="B261" s="26"/>
      <c r="C261" s="26"/>
      <c r="D261" s="26"/>
      <c r="E261" s="26"/>
      <c r="F261" s="26"/>
      <c r="G261" s="26"/>
      <c r="H261" s="26"/>
      <c r="I261" s="26"/>
      <c r="J261" s="26"/>
      <c r="K261" s="26"/>
      <c r="L261" s="26"/>
      <c r="M261" s="26"/>
      <c r="N261" s="26"/>
      <c r="O261" s="26"/>
      <c r="P261" s="26"/>
    </row>
    <row r="262" spans="1:16" ht="116.25" customHeight="1" thickBot="1" x14ac:dyDescent="0.3">
      <c r="A262" s="62"/>
      <c r="B262" s="223" t="s">
        <v>195</v>
      </c>
      <c r="C262" s="224"/>
      <c r="D262" s="224"/>
      <c r="E262" s="224"/>
      <c r="F262" s="224"/>
      <c r="G262" s="224"/>
      <c r="H262" s="224"/>
      <c r="I262" s="224"/>
      <c r="J262" s="224"/>
      <c r="K262" s="224"/>
      <c r="L262" s="224"/>
      <c r="M262" s="224"/>
      <c r="N262" s="224"/>
      <c r="O262" s="224"/>
      <c r="P262" s="225"/>
    </row>
    <row r="263" spans="1:16" ht="15.75" x14ac:dyDescent="0.25">
      <c r="A263" s="30"/>
      <c r="B263" s="226"/>
      <c r="C263" s="227"/>
      <c r="D263" s="227"/>
      <c r="E263" s="227"/>
      <c r="F263" s="227"/>
      <c r="G263" s="227"/>
      <c r="H263" s="227"/>
      <c r="I263" s="227"/>
      <c r="J263" s="227"/>
      <c r="K263" s="227"/>
      <c r="L263" s="227"/>
      <c r="M263" s="227"/>
      <c r="N263" s="227"/>
      <c r="O263" s="227"/>
      <c r="P263" s="208"/>
    </row>
    <row r="264" spans="1:16" x14ac:dyDescent="0.25">
      <c r="A264" s="1"/>
      <c r="B264" s="228"/>
      <c r="C264" s="228"/>
      <c r="D264" s="228"/>
      <c r="E264" s="228"/>
      <c r="F264" s="228"/>
      <c r="G264" s="228"/>
      <c r="H264" s="228"/>
      <c r="I264" s="228"/>
      <c r="J264" s="228"/>
      <c r="K264" s="228"/>
      <c r="L264" s="228"/>
      <c r="M264" s="228"/>
      <c r="N264" s="228"/>
      <c r="O264" s="228"/>
      <c r="P264" s="228"/>
    </row>
    <row r="265" spans="1:16" ht="15.75" x14ac:dyDescent="0.25">
      <c r="A265" s="1"/>
      <c r="B265" s="211" t="s">
        <v>196</v>
      </c>
      <c r="C265" s="211"/>
      <c r="D265" s="211"/>
      <c r="E265" s="26"/>
      <c r="F265" s="8"/>
      <c r="G265" s="8"/>
      <c r="H265" s="209"/>
      <c r="I265" s="209"/>
      <c r="J265" s="211" t="s">
        <v>197</v>
      </c>
      <c r="K265" s="211"/>
      <c r="L265" s="1"/>
      <c r="M265" s="1"/>
      <c r="N265" s="1"/>
      <c r="O265" s="1"/>
      <c r="P265" s="1"/>
    </row>
    <row r="266" spans="1:16" ht="15.75" x14ac:dyDescent="0.25">
      <c r="A266" s="1"/>
      <c r="B266" s="8"/>
      <c r="C266" s="8"/>
      <c r="D266" s="8"/>
      <c r="E266" s="8"/>
      <c r="F266" s="8"/>
      <c r="G266" s="8"/>
      <c r="H266" s="209"/>
      <c r="I266" s="209"/>
      <c r="J266" s="8"/>
      <c r="K266" s="1"/>
      <c r="L266" s="1"/>
      <c r="M266" s="1"/>
      <c r="N266" s="1"/>
      <c r="O266" s="1"/>
      <c r="P266" s="1"/>
    </row>
    <row r="267" spans="1:16" ht="15.75" x14ac:dyDescent="0.25">
      <c r="A267" s="1"/>
      <c r="B267" s="8" t="s">
        <v>198</v>
      </c>
      <c r="C267" s="8"/>
      <c r="D267" s="8"/>
      <c r="E267" s="8"/>
      <c r="F267" s="8"/>
      <c r="G267" s="8"/>
      <c r="H267" s="210"/>
      <c r="I267" s="210"/>
      <c r="J267" s="8"/>
      <c r="K267" s="1"/>
      <c r="L267" s="1"/>
      <c r="M267" s="1"/>
      <c r="N267" s="1"/>
      <c r="O267" s="1"/>
      <c r="P267" s="1"/>
    </row>
    <row r="268" spans="1:16" ht="15.75" x14ac:dyDescent="0.25">
      <c r="A268" s="1"/>
      <c r="B268" s="211" t="s">
        <v>199</v>
      </c>
      <c r="C268" s="211"/>
      <c r="D268" s="211"/>
      <c r="E268" s="211"/>
      <c r="F268" s="211"/>
      <c r="G268" s="26"/>
      <c r="H268" s="53"/>
      <c r="I268" s="53"/>
      <c r="M268" s="1"/>
      <c r="N268" s="1"/>
      <c r="O268" s="1"/>
      <c r="P268" s="1"/>
    </row>
    <row r="269" spans="1:16" ht="15.75" x14ac:dyDescent="0.25">
      <c r="A269" s="1"/>
      <c r="B269" s="212" t="s">
        <v>200</v>
      </c>
      <c r="C269" s="212"/>
      <c r="D269" s="212"/>
      <c r="E269" s="8"/>
      <c r="F269" s="8"/>
      <c r="G269" s="8"/>
      <c r="H269" s="53"/>
      <c r="I269" s="53"/>
      <c r="J269" s="211" t="s">
        <v>201</v>
      </c>
      <c r="K269" s="211"/>
      <c r="L269" s="211"/>
      <c r="M269" s="1"/>
      <c r="N269" s="1"/>
      <c r="O269" s="1"/>
      <c r="P269" s="1"/>
    </row>
    <row r="270" spans="1:16" ht="15.75" x14ac:dyDescent="0.25">
      <c r="A270" s="1"/>
      <c r="B270" s="8"/>
      <c r="C270" s="8"/>
      <c r="D270" s="8"/>
      <c r="E270" s="8"/>
      <c r="F270" s="8"/>
      <c r="G270" s="8"/>
      <c r="H270" s="53"/>
      <c r="I270" s="53"/>
      <c r="J270" s="8"/>
      <c r="K270" s="1"/>
      <c r="L270" s="1"/>
      <c r="M270" s="1"/>
      <c r="N270" s="1"/>
      <c r="O270" s="1"/>
      <c r="P270" s="1"/>
    </row>
  </sheetData>
  <mergeCells count="340">
    <mergeCell ref="D13:M13"/>
    <mergeCell ref="O13:P13"/>
    <mergeCell ref="D14:M14"/>
    <mergeCell ref="O14:P14"/>
    <mergeCell ref="F16:G16"/>
    <mergeCell ref="H16:M16"/>
    <mergeCell ref="O16:P16"/>
    <mergeCell ref="A7:P7"/>
    <mergeCell ref="A8:P8"/>
    <mergeCell ref="D10:M10"/>
    <mergeCell ref="O10:P10"/>
    <mergeCell ref="D11:M11"/>
    <mergeCell ref="O11:P11"/>
    <mergeCell ref="C23:P23"/>
    <mergeCell ref="B25:P25"/>
    <mergeCell ref="B27:P27"/>
    <mergeCell ref="C29:P29"/>
    <mergeCell ref="C30:P30"/>
    <mergeCell ref="B31:B32"/>
    <mergeCell ref="C31:P31"/>
    <mergeCell ref="C32:P32"/>
    <mergeCell ref="F17:G17"/>
    <mergeCell ref="H17:M17"/>
    <mergeCell ref="O17:P17"/>
    <mergeCell ref="B19:P19"/>
    <mergeCell ref="C21:P21"/>
    <mergeCell ref="C22:P22"/>
    <mergeCell ref="C40:G40"/>
    <mergeCell ref="C41:G41"/>
    <mergeCell ref="C42:G42"/>
    <mergeCell ref="C43:G43"/>
    <mergeCell ref="C44:G44"/>
    <mergeCell ref="C45:G45"/>
    <mergeCell ref="B35:P35"/>
    <mergeCell ref="B36:P36"/>
    <mergeCell ref="B38:B39"/>
    <mergeCell ref="C38:G39"/>
    <mergeCell ref="H38:J38"/>
    <mergeCell ref="K38:M38"/>
    <mergeCell ref="N38:P38"/>
    <mergeCell ref="C54:P54"/>
    <mergeCell ref="C55:P55"/>
    <mergeCell ref="C56:P56"/>
    <mergeCell ref="C57:P57"/>
    <mergeCell ref="C58:P58"/>
    <mergeCell ref="C59:P59"/>
    <mergeCell ref="C46:G46"/>
    <mergeCell ref="C47:G47"/>
    <mergeCell ref="C48:G48"/>
    <mergeCell ref="C49:G49"/>
    <mergeCell ref="B51:P51"/>
    <mergeCell ref="C53:P53"/>
    <mergeCell ref="C60:P60"/>
    <mergeCell ref="C61:P61"/>
    <mergeCell ref="C62:P62"/>
    <mergeCell ref="B63:P63"/>
    <mergeCell ref="B65:B66"/>
    <mergeCell ref="C65:G66"/>
    <mergeCell ref="H65:J65"/>
    <mergeCell ref="K65:M65"/>
    <mergeCell ref="N65:P65"/>
    <mergeCell ref="C75:F75"/>
    <mergeCell ref="B76:B77"/>
    <mergeCell ref="C76:P76"/>
    <mergeCell ref="C77:P77"/>
    <mergeCell ref="C78:F78"/>
    <mergeCell ref="C79:F79"/>
    <mergeCell ref="C67:G67"/>
    <mergeCell ref="C68:G68"/>
    <mergeCell ref="A71:P71"/>
    <mergeCell ref="C73:F74"/>
    <mergeCell ref="G73:G74"/>
    <mergeCell ref="H73:J73"/>
    <mergeCell ref="K73:M73"/>
    <mergeCell ref="N73:P73"/>
    <mergeCell ref="C86:F86"/>
    <mergeCell ref="C87:F87"/>
    <mergeCell ref="C88:F88"/>
    <mergeCell ref="C89:F89"/>
    <mergeCell ref="C90:F90"/>
    <mergeCell ref="C91:F91"/>
    <mergeCell ref="C80:F80"/>
    <mergeCell ref="C81:F81"/>
    <mergeCell ref="C82:F82"/>
    <mergeCell ref="C83:F83"/>
    <mergeCell ref="C84:F84"/>
    <mergeCell ref="C85:F85"/>
    <mergeCell ref="C98:F98"/>
    <mergeCell ref="C99:F99"/>
    <mergeCell ref="C100:F100"/>
    <mergeCell ref="C101:F101"/>
    <mergeCell ref="C102:F102"/>
    <mergeCell ref="C103:F103"/>
    <mergeCell ref="C92:F92"/>
    <mergeCell ref="C93:F93"/>
    <mergeCell ref="C94:F94"/>
    <mergeCell ref="C95:F95"/>
    <mergeCell ref="C96:F96"/>
    <mergeCell ref="C97:F97"/>
    <mergeCell ref="C110:F110"/>
    <mergeCell ref="C111:F111"/>
    <mergeCell ref="C112:F112"/>
    <mergeCell ref="C113:F113"/>
    <mergeCell ref="C114:F114"/>
    <mergeCell ref="C115:F115"/>
    <mergeCell ref="C104:F104"/>
    <mergeCell ref="C105:F105"/>
    <mergeCell ref="C106:F106"/>
    <mergeCell ref="C107:F107"/>
    <mergeCell ref="C108:F108"/>
    <mergeCell ref="C109:F109"/>
    <mergeCell ref="C122:F122"/>
    <mergeCell ref="C123:F123"/>
    <mergeCell ref="C124:F124"/>
    <mergeCell ref="C125:F125"/>
    <mergeCell ref="C126:F126"/>
    <mergeCell ref="C127:F127"/>
    <mergeCell ref="C116:F116"/>
    <mergeCell ref="C117:F117"/>
    <mergeCell ref="C118:F118"/>
    <mergeCell ref="C119:F119"/>
    <mergeCell ref="C120:F120"/>
    <mergeCell ref="C121:F121"/>
    <mergeCell ref="C134:F134"/>
    <mergeCell ref="C135:F135"/>
    <mergeCell ref="C136:F136"/>
    <mergeCell ref="C137:F137"/>
    <mergeCell ref="C138:F138"/>
    <mergeCell ref="C139:F139"/>
    <mergeCell ref="C128:F128"/>
    <mergeCell ref="C129:F129"/>
    <mergeCell ref="C130:F130"/>
    <mergeCell ref="C131:F131"/>
    <mergeCell ref="C132:F132"/>
    <mergeCell ref="C133:F133"/>
    <mergeCell ref="C146:G146"/>
    <mergeCell ref="C147:F147"/>
    <mergeCell ref="C148:F148"/>
    <mergeCell ref="C149:F149"/>
    <mergeCell ref="C150:F150"/>
    <mergeCell ref="C151:F151"/>
    <mergeCell ref="C140:F140"/>
    <mergeCell ref="C141:F141"/>
    <mergeCell ref="C142:F142"/>
    <mergeCell ref="C143:F143"/>
    <mergeCell ref="C144:F144"/>
    <mergeCell ref="C145:F145"/>
    <mergeCell ref="C158:F158"/>
    <mergeCell ref="C159:F159"/>
    <mergeCell ref="C160:F160"/>
    <mergeCell ref="C161:F161"/>
    <mergeCell ref="A162:P162"/>
    <mergeCell ref="C164:F165"/>
    <mergeCell ref="G164:G165"/>
    <mergeCell ref="H164:P165"/>
    <mergeCell ref="C152:F152"/>
    <mergeCell ref="C153:F153"/>
    <mergeCell ref="C154:F154"/>
    <mergeCell ref="C155:F155"/>
    <mergeCell ref="C156:F156"/>
    <mergeCell ref="C157:F157"/>
    <mergeCell ref="C170:F170"/>
    <mergeCell ref="H170:P170"/>
    <mergeCell ref="C171:F171"/>
    <mergeCell ref="H171:P171"/>
    <mergeCell ref="C172:F172"/>
    <mergeCell ref="H172:P172"/>
    <mergeCell ref="C166:F166"/>
    <mergeCell ref="H166:P166"/>
    <mergeCell ref="C167:F167"/>
    <mergeCell ref="C168:F168"/>
    <mergeCell ref="H168:P168"/>
    <mergeCell ref="C169:F169"/>
    <mergeCell ref="H169:P169"/>
    <mergeCell ref="C176:F176"/>
    <mergeCell ref="H176:P176"/>
    <mergeCell ref="C177:F177"/>
    <mergeCell ref="H177:P177"/>
    <mergeCell ref="C178:F178"/>
    <mergeCell ref="H178:P178"/>
    <mergeCell ref="C173:F173"/>
    <mergeCell ref="H173:P173"/>
    <mergeCell ref="C174:F174"/>
    <mergeCell ref="H174:P174"/>
    <mergeCell ref="C175:F175"/>
    <mergeCell ref="H175:P175"/>
    <mergeCell ref="C182:F182"/>
    <mergeCell ref="H182:P182"/>
    <mergeCell ref="C183:F183"/>
    <mergeCell ref="H183:P183"/>
    <mergeCell ref="C184:F184"/>
    <mergeCell ref="H184:P184"/>
    <mergeCell ref="C179:F179"/>
    <mergeCell ref="H179:P179"/>
    <mergeCell ref="C180:F180"/>
    <mergeCell ref="H180:P180"/>
    <mergeCell ref="C181:F181"/>
    <mergeCell ref="H181:P181"/>
    <mergeCell ref="C188:F188"/>
    <mergeCell ref="I188:P188"/>
    <mergeCell ref="C189:F189"/>
    <mergeCell ref="I189:P189"/>
    <mergeCell ref="C190:F190"/>
    <mergeCell ref="I190:P190"/>
    <mergeCell ref="C185:F185"/>
    <mergeCell ref="H185:P185"/>
    <mergeCell ref="C186:F186"/>
    <mergeCell ref="H186:P186"/>
    <mergeCell ref="C187:F187"/>
    <mergeCell ref="H187:P187"/>
    <mergeCell ref="C194:F194"/>
    <mergeCell ref="H194:P194"/>
    <mergeCell ref="C195:F195"/>
    <mergeCell ref="H195:P195"/>
    <mergeCell ref="C196:F196"/>
    <mergeCell ref="H196:P196"/>
    <mergeCell ref="C191:F191"/>
    <mergeCell ref="I191:P191"/>
    <mergeCell ref="C192:F192"/>
    <mergeCell ref="H192:P192"/>
    <mergeCell ref="C193:F193"/>
    <mergeCell ref="H193:P193"/>
    <mergeCell ref="C200:F200"/>
    <mergeCell ref="H200:P200"/>
    <mergeCell ref="C201:F201"/>
    <mergeCell ref="H201:P201"/>
    <mergeCell ref="C202:F202"/>
    <mergeCell ref="H202:P202"/>
    <mergeCell ref="C197:F197"/>
    <mergeCell ref="H197:P197"/>
    <mergeCell ref="C198:F198"/>
    <mergeCell ref="H198:P198"/>
    <mergeCell ref="C199:F199"/>
    <mergeCell ref="H199:P199"/>
    <mergeCell ref="C206:F206"/>
    <mergeCell ref="H206:P206"/>
    <mergeCell ref="C207:F207"/>
    <mergeCell ref="H207:P207"/>
    <mergeCell ref="C208:F208"/>
    <mergeCell ref="I208:P208"/>
    <mergeCell ref="C203:F203"/>
    <mergeCell ref="I203:P203"/>
    <mergeCell ref="C204:F204"/>
    <mergeCell ref="I204:P204"/>
    <mergeCell ref="C205:F205"/>
    <mergeCell ref="I205:P205"/>
    <mergeCell ref="C212:F212"/>
    <mergeCell ref="I212:P214"/>
    <mergeCell ref="C213:F213"/>
    <mergeCell ref="C214:F214"/>
    <mergeCell ref="C215:F215"/>
    <mergeCell ref="H215:P215"/>
    <mergeCell ref="C209:F209"/>
    <mergeCell ref="I209:P209"/>
    <mergeCell ref="C210:F210"/>
    <mergeCell ref="I210:P210"/>
    <mergeCell ref="C211:F211"/>
    <mergeCell ref="H211:P211"/>
    <mergeCell ref="C219:F219"/>
    <mergeCell ref="H219:P219"/>
    <mergeCell ref="C220:F220"/>
    <mergeCell ref="H220:P220"/>
    <mergeCell ref="C221:F221"/>
    <mergeCell ref="H221:P221"/>
    <mergeCell ref="C216:F216"/>
    <mergeCell ref="H216:P216"/>
    <mergeCell ref="C217:F217"/>
    <mergeCell ref="H217:P217"/>
    <mergeCell ref="C218:F218"/>
    <mergeCell ref="H218:P218"/>
    <mergeCell ref="C225:F225"/>
    <mergeCell ref="H225:P225"/>
    <mergeCell ref="C226:F226"/>
    <mergeCell ref="H226:P226"/>
    <mergeCell ref="C227:F227"/>
    <mergeCell ref="H227:P227"/>
    <mergeCell ref="C222:F222"/>
    <mergeCell ref="H222:P222"/>
    <mergeCell ref="C223:F223"/>
    <mergeCell ref="H223:P223"/>
    <mergeCell ref="C224:F224"/>
    <mergeCell ref="H224:P224"/>
    <mergeCell ref="C231:F231"/>
    <mergeCell ref="H231:P231"/>
    <mergeCell ref="C232:F232"/>
    <mergeCell ref="H232:P232"/>
    <mergeCell ref="C233:F233"/>
    <mergeCell ref="H233:P233"/>
    <mergeCell ref="C228:F228"/>
    <mergeCell ref="H228:P228"/>
    <mergeCell ref="C229:F229"/>
    <mergeCell ref="H229:P229"/>
    <mergeCell ref="C230:F230"/>
    <mergeCell ref="H230:P230"/>
    <mergeCell ref="C237:F237"/>
    <mergeCell ref="H237:P237"/>
    <mergeCell ref="C238:F238"/>
    <mergeCell ref="H238:P238"/>
    <mergeCell ref="C239:F239"/>
    <mergeCell ref="H239:P239"/>
    <mergeCell ref="C234:G234"/>
    <mergeCell ref="H234:P234"/>
    <mergeCell ref="C235:F235"/>
    <mergeCell ref="H235:P235"/>
    <mergeCell ref="C236:F236"/>
    <mergeCell ref="H236:P236"/>
    <mergeCell ref="C243:F243"/>
    <mergeCell ref="H243:P243"/>
    <mergeCell ref="C244:F244"/>
    <mergeCell ref="H244:P244"/>
    <mergeCell ref="C245:F245"/>
    <mergeCell ref="H245:P245"/>
    <mergeCell ref="C240:F240"/>
    <mergeCell ref="H240:P240"/>
    <mergeCell ref="C241:F241"/>
    <mergeCell ref="H241:P241"/>
    <mergeCell ref="C242:F242"/>
    <mergeCell ref="H242:P242"/>
    <mergeCell ref="C249:F249"/>
    <mergeCell ref="H249:P249"/>
    <mergeCell ref="C250:F250"/>
    <mergeCell ref="H250:P250"/>
    <mergeCell ref="A251:P251"/>
    <mergeCell ref="B252:P254"/>
    <mergeCell ref="C246:F246"/>
    <mergeCell ref="H246:P246"/>
    <mergeCell ref="C247:F247"/>
    <mergeCell ref="H247:P247"/>
    <mergeCell ref="C248:F248"/>
    <mergeCell ref="H248:P248"/>
    <mergeCell ref="B268:F268"/>
    <mergeCell ref="B269:D269"/>
    <mergeCell ref="J269:L269"/>
    <mergeCell ref="B256:P258"/>
    <mergeCell ref="B260:P260"/>
    <mergeCell ref="B262:P262"/>
    <mergeCell ref="B263:O263"/>
    <mergeCell ref="B264:P264"/>
    <mergeCell ref="B265:D265"/>
    <mergeCell ref="J265:K2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2015-06-05T18:19:34Z</dcterms:created>
  <dcterms:modified xsi:type="dcterms:W3CDTF">2026-09-24T12:23:03Z</dcterms:modified>
</cp:coreProperties>
</file>